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rova\Downloads\"/>
    </mc:Choice>
  </mc:AlternateContent>
  <xr:revisionPtr revIDLastSave="0" documentId="13_ncr:1_{0F7BDB6E-29B0-4ECA-AC55-0ABD5E74B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8"/>
</workbook>
</file>

<file path=xl/calcChain.xml><?xml version="1.0" encoding="utf-8"?>
<calcChain xmlns="http://schemas.openxmlformats.org/spreadsheetml/2006/main">
  <c r="C2" i="1" l="1"/>
  <c r="H51" i="1" s="1"/>
  <c r="H58" i="1"/>
  <c r="J58" i="1"/>
  <c r="H57" i="1"/>
  <c r="J57" i="1"/>
  <c r="H55" i="1"/>
  <c r="H54" i="1"/>
  <c r="H53" i="1"/>
  <c r="J56" i="1"/>
  <c r="H2" i="1"/>
  <c r="H52" i="1"/>
  <c r="J52" i="1"/>
  <c r="N12" i="1"/>
  <c r="O12" i="1"/>
  <c r="M12" i="1"/>
  <c r="J55" i="1"/>
  <c r="J54" i="1"/>
  <c r="N37" i="1"/>
  <c r="O37" i="1"/>
  <c r="M37" i="1"/>
  <c r="I37" i="1"/>
  <c r="J37" i="1"/>
  <c r="H37" i="1"/>
  <c r="D37" i="1"/>
  <c r="E37" i="1"/>
  <c r="C37" i="1"/>
  <c r="N24" i="1"/>
  <c r="O24" i="1"/>
  <c r="M24" i="1"/>
  <c r="I24" i="1"/>
  <c r="J24" i="1"/>
  <c r="H24" i="1"/>
  <c r="D24" i="1"/>
  <c r="E24" i="1"/>
  <c r="C24" i="1"/>
  <c r="I12" i="1"/>
  <c r="J12" i="1"/>
  <c r="H12" i="1"/>
  <c r="D12" i="1"/>
  <c r="E12" i="1"/>
  <c r="C12" i="1"/>
  <c r="J53" i="1"/>
  <c r="C48" i="1"/>
  <c r="D48" i="1"/>
  <c r="E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Provas Mecânica</author>
  </authors>
  <commentList>
    <comment ref="G7" authorId="0" shapeId="0" xr:uid="{FF2897A6-6D03-4FB2-8731-19BC3F9CDEE9}">
      <text>
        <r>
          <rPr>
            <b/>
            <sz val="9"/>
            <color indexed="81"/>
            <rFont val="Segoe UI"/>
            <charset val="1"/>
          </rPr>
          <t>Co-requisito: Cálculo I</t>
        </r>
      </text>
    </comment>
    <comment ref="G8" authorId="0" shapeId="0" xr:uid="{86E1A3EB-DFBC-4393-9696-7865B9A59DAC}">
      <text>
        <r>
          <rPr>
            <b/>
            <sz val="9"/>
            <color indexed="81"/>
            <rFont val="Segoe UI"/>
            <charset val="1"/>
          </rPr>
          <t>Co-requisito: Laboratório de Química para Engenharia</t>
        </r>
      </text>
    </comment>
    <comment ref="G9" authorId="0" shapeId="0" xr:uid="{A282A120-4086-4CCB-B014-A62D42FAFECC}">
      <text>
        <r>
          <rPr>
            <b/>
            <sz val="9"/>
            <color indexed="81"/>
            <rFont val="Segoe UI"/>
            <charset val="1"/>
          </rPr>
          <t>Co-requisito: Cálculo I</t>
        </r>
      </text>
    </comment>
    <comment ref="L9" authorId="0" shapeId="0" xr:uid="{5BEFBD1C-6A23-4C23-9331-7BA28B71FD25}">
      <text>
        <r>
          <rPr>
            <b/>
            <sz val="9"/>
            <color indexed="81"/>
            <rFont val="Segoe UI"/>
            <charset val="1"/>
          </rPr>
          <t>Co-requisito: Estática</t>
        </r>
      </text>
    </comment>
    <comment ref="B10" authorId="0" shapeId="0" xr:uid="{2B47749D-A98C-4ACC-B499-10264768B527}">
      <text>
        <r>
          <rPr>
            <b/>
            <sz val="9"/>
            <color indexed="81"/>
            <rFont val="Segoe UI"/>
            <charset val="1"/>
          </rPr>
          <t>Co-requisito: Química para Engenharia</t>
        </r>
      </text>
    </comment>
    <comment ref="L10" authorId="0" shapeId="0" xr:uid="{D41F7B34-21B6-469E-BF45-F6A1E395EEAB}">
      <text>
        <r>
          <rPr>
            <b/>
            <sz val="9"/>
            <color indexed="81"/>
            <rFont val="Segoe UI"/>
            <charset val="1"/>
          </rPr>
          <t>Co-requisito: Cálculo I</t>
        </r>
      </text>
    </comment>
    <comment ref="B16" authorId="0" shapeId="0" xr:uid="{086A968D-15AB-40FC-96D0-AD7EBB3F0D05}">
      <text>
        <r>
          <rPr>
            <b/>
            <sz val="9"/>
            <color indexed="81"/>
            <rFont val="Segoe UI"/>
            <charset val="1"/>
          </rPr>
          <t>Co-requisito: Cálculo III</t>
        </r>
      </text>
    </comment>
    <comment ref="G17" authorId="0" shapeId="0" xr:uid="{61A95FDA-7181-4A1F-8D97-19EF87C164F3}">
      <text>
        <r>
          <rPr>
            <b/>
            <sz val="9"/>
            <color indexed="81"/>
            <rFont val="Segoe UI"/>
            <charset val="1"/>
          </rPr>
          <t>Co-requisito: Física III</t>
        </r>
      </text>
    </comment>
    <comment ref="B18" authorId="0" shapeId="0" xr:uid="{2CCB819E-FF0D-4485-94D8-AB839975B799}">
      <text>
        <r>
          <rPr>
            <b/>
            <sz val="9"/>
            <color indexed="81"/>
            <rFont val="Segoe UI"/>
            <family val="2"/>
          </rPr>
          <t>Co-requisito: Álgebra Linear</t>
        </r>
      </text>
    </comment>
    <comment ref="G18" authorId="0" shapeId="0" xr:uid="{821252C2-8593-4771-831A-AA8DC2C2244E}">
      <text>
        <r>
          <rPr>
            <b/>
            <sz val="9"/>
            <color indexed="81"/>
            <rFont val="Segoe UI"/>
            <charset val="1"/>
          </rPr>
          <t>Co-requisito: Cálculo IV</t>
        </r>
      </text>
    </comment>
    <comment ref="B20" authorId="0" shapeId="0" xr:uid="{8478EC98-7CD1-4F67-A851-C8427A60EEF2}">
      <text>
        <r>
          <rPr>
            <b/>
            <sz val="9"/>
            <color indexed="81"/>
            <rFont val="Segoe UI"/>
            <family val="2"/>
          </rPr>
          <t>Co-requisito: Cálculo I</t>
        </r>
      </text>
    </comment>
    <comment ref="G20" authorId="0" shapeId="0" xr:uid="{6A4833CF-BDCA-48E7-B1DD-2BFFA615AE26}">
      <text>
        <r>
          <rPr>
            <b/>
            <sz val="9"/>
            <color indexed="81"/>
            <rFont val="Segoe UI"/>
            <charset val="1"/>
          </rPr>
          <t>Co-requisito: Circuitos Elétricos; Cálculo IV</t>
        </r>
      </text>
    </comment>
    <comment ref="L20" authorId="0" shapeId="0" xr:uid="{6D75BF3C-A4A3-485C-BD72-13C4169E9591}">
      <text>
        <r>
          <rPr>
            <b/>
            <sz val="9"/>
            <color indexed="81"/>
            <rFont val="Segoe UI"/>
            <charset val="1"/>
          </rPr>
          <t>Co-requisito: Cálculo IV</t>
        </r>
      </text>
    </comment>
    <comment ref="B28" authorId="0" shapeId="0" xr:uid="{2859C36D-F5CA-4DFD-B4AD-4142EB1C5F75}">
      <text>
        <r>
          <rPr>
            <b/>
            <sz val="9"/>
            <color indexed="81"/>
            <rFont val="Segoe UI"/>
            <family val="2"/>
          </rPr>
          <t>Co-requisito: Sinais e Sistemas</t>
        </r>
      </text>
    </comment>
    <comment ref="L28" authorId="0" shapeId="0" xr:uid="{CC8A20F8-F8C8-4894-9607-D3520893BC87}">
      <text>
        <r>
          <rPr>
            <b/>
            <sz val="9"/>
            <color indexed="81"/>
            <rFont val="Segoe UI"/>
            <family val="2"/>
          </rPr>
          <t>Créditos Mínimos: 40</t>
        </r>
      </text>
    </comment>
    <comment ref="B29" authorId="0" shapeId="0" xr:uid="{997816E4-BE33-44C3-875F-CC48B4B2FC0C}">
      <text>
        <r>
          <rPr>
            <b/>
            <sz val="9"/>
            <color indexed="81"/>
            <rFont val="Segoe UI"/>
            <family val="2"/>
          </rPr>
          <t>Co-requisito: Transferência de Calor II</t>
        </r>
      </text>
    </comment>
    <comment ref="G29" authorId="0" shapeId="0" xr:uid="{9288EEF4-EBBF-4D1A-ACD6-DC4C8E6537AA}">
      <text>
        <r>
          <rPr>
            <b/>
            <sz val="9"/>
            <color indexed="81"/>
            <rFont val="Segoe UI"/>
            <family val="2"/>
          </rPr>
          <t>Créditos Mínimos: 40</t>
        </r>
      </text>
    </comment>
    <comment ref="L29" authorId="0" shapeId="0" xr:uid="{7AFD88EC-E5F4-4B29-A343-22CD36D56DB5}">
      <text>
        <r>
          <rPr>
            <b/>
            <sz val="9"/>
            <color indexed="81"/>
            <rFont val="Segoe UI"/>
            <family val="2"/>
          </rPr>
          <t>Co-requisito: Vibrações Mecânicas</t>
        </r>
      </text>
    </comment>
    <comment ref="G30" authorId="0" shapeId="0" xr:uid="{AB7295D0-D613-4010-8174-4BCCE48554DB}">
      <text>
        <r>
          <rPr>
            <b/>
            <sz val="9"/>
            <color indexed="81"/>
            <rFont val="Segoe UI"/>
            <family val="2"/>
          </rPr>
          <t>Co-requisito: Transferência de Calor II</t>
        </r>
      </text>
    </comment>
    <comment ref="L30" authorId="0" shapeId="0" xr:uid="{5A90C375-7494-4E93-82F2-ACB768614C49}">
      <text>
        <r>
          <rPr>
            <b/>
            <sz val="9"/>
            <color indexed="81"/>
            <rFont val="Segoe UI"/>
            <family val="2"/>
          </rPr>
          <t>Co-requisito: Refrigeração e Ar Condicionado</t>
        </r>
      </text>
    </comment>
    <comment ref="B31" authorId="0" shapeId="0" xr:uid="{83D46432-7052-4EB2-A8E5-ACD9A52376D5}">
      <text>
        <r>
          <rPr>
            <b/>
            <sz val="9"/>
            <color indexed="81"/>
            <rFont val="Segoe UI"/>
            <family val="2"/>
          </rPr>
          <t>Co-requisito: Vibrações Mecânicas; Elementos de Máquinas II</t>
        </r>
      </text>
    </comment>
    <comment ref="G31" authorId="0" shapeId="0" xr:uid="{8553F189-2F50-4ECE-ABDD-5D9AF58FA194}">
      <text>
        <r>
          <rPr>
            <b/>
            <sz val="9"/>
            <color indexed="81"/>
            <rFont val="Segoe UI"/>
            <family val="2"/>
          </rPr>
          <t>Co-requisito: Circuitos Elétricos</t>
        </r>
      </text>
    </comment>
    <comment ref="L31" authorId="0" shapeId="0" xr:uid="{D0F42220-B021-47B2-9B37-7B6B2973EE24}">
      <text>
        <r>
          <rPr>
            <b/>
            <sz val="9"/>
            <color indexed="81"/>
            <rFont val="Segoe UI"/>
            <family val="2"/>
          </rPr>
          <t>Co-requisito: Sistemas Hidráulicos e Pneumáticos</t>
        </r>
      </text>
    </comment>
    <comment ref="B32" authorId="0" shapeId="0" xr:uid="{979D9394-CF30-4CA1-8180-9AFB08B8E198}">
      <text>
        <r>
          <rPr>
            <b/>
            <sz val="9"/>
            <color indexed="81"/>
            <rFont val="Segoe UI"/>
            <family val="2"/>
          </rPr>
          <t>Co-requisito: Sinais e Sistemas</t>
        </r>
      </text>
    </comment>
    <comment ref="B33" authorId="0" shapeId="0" xr:uid="{02CC245F-7CE1-4A50-8939-50BDCBA2DB0E}">
      <text>
        <r>
          <rPr>
            <b/>
            <sz val="9"/>
            <color indexed="81"/>
            <rFont val="Segoe UI"/>
            <family val="2"/>
          </rPr>
          <t>Co-requisito: Processos de Fabricação II</t>
        </r>
      </text>
    </comment>
    <comment ref="B63" authorId="0" shapeId="0" xr:uid="{E0CF8220-DBA3-4220-A748-CFFA21FC5115}">
      <text>
        <r>
          <rPr>
            <b/>
            <sz val="9"/>
            <color indexed="81"/>
            <rFont val="Segoe UI"/>
            <family val="2"/>
          </rPr>
          <t>Co-requisito: Introdução ao Método dos Elementos Finitos</t>
        </r>
      </text>
    </comment>
    <comment ref="B88" authorId="0" shapeId="0" xr:uid="{0022CF2D-5565-4657-B733-1DD235FC6BF6}">
      <text>
        <r>
          <rPr>
            <b/>
            <sz val="9"/>
            <color indexed="81"/>
            <rFont val="Segoe UI"/>
            <family val="2"/>
          </rPr>
          <t>Co-requisito: Refrigeração e Ar Condicionado</t>
        </r>
      </text>
    </comment>
    <comment ref="B115" authorId="0" shapeId="0" xr:uid="{65433008-B753-4C96-8F1F-7B6D39E5D364}">
      <text>
        <r>
          <rPr>
            <b/>
            <sz val="9"/>
            <color indexed="81"/>
            <rFont val="Segoe UI"/>
            <family val="2"/>
          </rPr>
          <t>Créditos Mínimos: 130</t>
        </r>
      </text>
    </comment>
    <comment ref="B120" authorId="0" shapeId="0" xr:uid="{FBAAB481-28C7-4FE1-8C09-A590BFE17467}">
      <text>
        <r>
          <rPr>
            <b/>
            <sz val="9"/>
            <color indexed="81"/>
            <rFont val="Segoe UI"/>
            <family val="2"/>
          </rPr>
          <t>Co-requisito: Projeto Integrador em Mecânica Aplicada</t>
        </r>
      </text>
    </comment>
    <comment ref="B121" authorId="0" shapeId="0" xr:uid="{3AF5ABDC-1616-4F10-B7F5-A54024375801}">
      <text>
        <r>
          <rPr>
            <b/>
            <sz val="9"/>
            <color indexed="81"/>
            <rFont val="Segoe UI"/>
            <family val="2"/>
          </rPr>
          <t>Co-requisito: Projeto Integrador em Controle e Automação</t>
        </r>
      </text>
    </comment>
    <comment ref="B122" authorId="0" shapeId="0" xr:uid="{53A622E5-B4A3-4380-86B0-BD4A6252FF2D}">
      <text>
        <r>
          <rPr>
            <b/>
            <sz val="9"/>
            <color indexed="81"/>
            <rFont val="Segoe UI"/>
            <family val="2"/>
          </rPr>
          <t>Co-requisito: Trabalho de Conclusão de Curso II</t>
        </r>
      </text>
    </comment>
    <comment ref="B130" authorId="0" shapeId="0" xr:uid="{FB3A7192-5F7D-42C8-A6CB-6AF46F9286A6}">
      <text>
        <r>
          <rPr>
            <b/>
            <sz val="9"/>
            <color indexed="81"/>
            <rFont val="Segoe UI"/>
            <family val="2"/>
          </rPr>
          <t>Carga Horária Mínima: 2100</t>
        </r>
      </text>
    </comment>
  </commentList>
</comments>
</file>

<file path=xl/sharedStrings.xml><?xml version="1.0" encoding="utf-8"?>
<sst xmlns="http://schemas.openxmlformats.org/spreadsheetml/2006/main" count="373" uniqueCount="291">
  <si>
    <t>CURRÍCULO AUTOMATIZADO ENGENHARIA MECÂNICA - UNIVERSIDADE FEDERAL DO ESPÍRITO SANTO</t>
  </si>
  <si>
    <t>Créditos Adquiridos</t>
  </si>
  <si>
    <t>Carga Horária Atual (horas)</t>
  </si>
  <si>
    <t>1º PERIODO</t>
  </si>
  <si>
    <t>2º PERIODO</t>
  </si>
  <si>
    <t>3º PERIODO</t>
  </si>
  <si>
    <t>Código</t>
  </si>
  <si>
    <t>Matéria</t>
  </si>
  <si>
    <t>CRÉDITOS</t>
  </si>
  <si>
    <t>C.H. (hs)</t>
  </si>
  <si>
    <t>Álgebra Linear</t>
  </si>
  <si>
    <t>Probabilidade e Estatística</t>
  </si>
  <si>
    <t>Total</t>
  </si>
  <si>
    <t>4º PERIODO</t>
  </si>
  <si>
    <t>5º PERIODO</t>
  </si>
  <si>
    <t>6º PERIODO</t>
  </si>
  <si>
    <t>Fundamentos de Usinagem</t>
  </si>
  <si>
    <t>Seleção de Materiais</t>
  </si>
  <si>
    <t>7º PERIODO</t>
  </si>
  <si>
    <t>8º PERIODO</t>
  </si>
  <si>
    <t>9º PERIODO</t>
  </si>
  <si>
    <t>Manutenção Industrial</t>
  </si>
  <si>
    <t>Máquinas de Fluxo</t>
  </si>
  <si>
    <t>Sistemas de Controle</t>
  </si>
  <si>
    <t>Sistemas Hidráulicos e Pneumáticos</t>
  </si>
  <si>
    <t>TOTAL</t>
  </si>
  <si>
    <t>CRÉDITOS TOTAIS</t>
  </si>
  <si>
    <t>PORCENTAGEM</t>
  </si>
  <si>
    <t>Higiene e Segurança do Trabalho</t>
  </si>
  <si>
    <t>CARGA HORÁRIA OBRIGATÓRIA</t>
  </si>
  <si>
    <t>ESTÁGIO SUPERVISIONADO</t>
  </si>
  <si>
    <t>ATIVIDADES COMPLEMENTARES</t>
  </si>
  <si>
    <t>MATÉRIAS CONCLUÍDAS</t>
  </si>
  <si>
    <t>MATÉRIAS LIBERADAS</t>
  </si>
  <si>
    <t>Intro. à Programação de Computadores</t>
  </si>
  <si>
    <t>INF16268</t>
  </si>
  <si>
    <t>MAT15925</t>
  </si>
  <si>
    <t>MCA16510</t>
  </si>
  <si>
    <t>MCA16511</t>
  </si>
  <si>
    <t>Introdução à Engenharia Mec. e Sociedade</t>
  </si>
  <si>
    <t>QUI15926</t>
  </si>
  <si>
    <t>QUI15928</t>
  </si>
  <si>
    <t>Química para Engenharia</t>
  </si>
  <si>
    <t>Lab. de Química para Engenharia</t>
  </si>
  <si>
    <t>MAT15931</t>
  </si>
  <si>
    <t>MAT15932</t>
  </si>
  <si>
    <t>MCA16512</t>
  </si>
  <si>
    <t>Estática</t>
  </si>
  <si>
    <t>MCA16513</t>
  </si>
  <si>
    <t>Principio de Ciência dos Materiais</t>
  </si>
  <si>
    <t>MCA16514</t>
  </si>
  <si>
    <t>Mecânica Clássica</t>
  </si>
  <si>
    <t>STA15932</t>
  </si>
  <si>
    <t>EPR15953</t>
  </si>
  <si>
    <t>Princípios de Economia</t>
  </si>
  <si>
    <t>FIS13737</t>
  </si>
  <si>
    <t>Física Experimental I</t>
  </si>
  <si>
    <t>HID15930</t>
  </si>
  <si>
    <t>Fundamentos de Eng. Ambiental</t>
  </si>
  <si>
    <t>MAT15936</t>
  </si>
  <si>
    <t>MCA16515</t>
  </si>
  <si>
    <t>Dinâmica de Corpo Rígido</t>
  </si>
  <si>
    <t>MCA16516</t>
  </si>
  <si>
    <t>MCA16517</t>
  </si>
  <si>
    <t>FIS13701</t>
  </si>
  <si>
    <t>MAT15937</t>
  </si>
  <si>
    <t>MCA16518</t>
  </si>
  <si>
    <t>MCA16519</t>
  </si>
  <si>
    <t>MCA16520</t>
  </si>
  <si>
    <t>MCA16521</t>
  </si>
  <si>
    <t>ELE16523</t>
  </si>
  <si>
    <t>Circuitos Elétricos</t>
  </si>
  <si>
    <t>FIS14461</t>
  </si>
  <si>
    <t>INF16156</t>
  </si>
  <si>
    <t>MCA16522</t>
  </si>
  <si>
    <t>MCA16524</t>
  </si>
  <si>
    <t>MCA16525</t>
  </si>
  <si>
    <t>MCA16526</t>
  </si>
  <si>
    <t>Algoritimos Numéricos</t>
  </si>
  <si>
    <t>Sinais e Sistemas</t>
  </si>
  <si>
    <t>Intro. À Engenharia de Fabricação</t>
  </si>
  <si>
    <t>Eletrônica Aplicada</t>
  </si>
  <si>
    <t>Robótica Industrial</t>
  </si>
  <si>
    <t>Máquinas e Sistemas Térmicos</t>
  </si>
  <si>
    <t>ELE16527</t>
  </si>
  <si>
    <t>MCA16528</t>
  </si>
  <si>
    <t>MCA16529</t>
  </si>
  <si>
    <t>MCA16530</t>
  </si>
  <si>
    <t>MCA16531</t>
  </si>
  <si>
    <t>MCA16532</t>
  </si>
  <si>
    <t>MCA16533</t>
  </si>
  <si>
    <t>MCA16534</t>
  </si>
  <si>
    <t>MCA16535</t>
  </si>
  <si>
    <t>MCA16536</t>
  </si>
  <si>
    <t>MCA16537</t>
  </si>
  <si>
    <t>MCA16538</t>
  </si>
  <si>
    <t>MCA16539</t>
  </si>
  <si>
    <t>MCA16540</t>
  </si>
  <si>
    <t>Vibrações Mecânicas</t>
  </si>
  <si>
    <t>Lab. de Termociências</t>
  </si>
  <si>
    <t>Projeto Integrador em Mecânica Aplicada</t>
  </si>
  <si>
    <t>Elementos de Instrumentação e Automação</t>
  </si>
  <si>
    <t>ELE16541</t>
  </si>
  <si>
    <t>HID15964</t>
  </si>
  <si>
    <t>MCA16542</t>
  </si>
  <si>
    <t>MCA16543</t>
  </si>
  <si>
    <t>MCA16544</t>
  </si>
  <si>
    <t>MCA16545</t>
  </si>
  <si>
    <t>MCA16546</t>
  </si>
  <si>
    <t>Eletrotécnica Geral</t>
  </si>
  <si>
    <t xml:space="preserve">Refrigeração e Ar Condicionado </t>
  </si>
  <si>
    <t>EPR12990</t>
  </si>
  <si>
    <t>MCA16547</t>
  </si>
  <si>
    <t>MCA16548</t>
  </si>
  <si>
    <t>MCA16549</t>
  </si>
  <si>
    <t>MCA16550</t>
  </si>
  <si>
    <t>MCA16551</t>
  </si>
  <si>
    <t>Engenharia Econômica</t>
  </si>
  <si>
    <t>Lab. de Máq. e Sis. Termofluidos</t>
  </si>
  <si>
    <t>Proj. Integrador em Controle e Auto.</t>
  </si>
  <si>
    <t>Sis. de Prod. e Auto. de Manufatura</t>
  </si>
  <si>
    <t>10º PERIODO</t>
  </si>
  <si>
    <t>EPR15963</t>
  </si>
  <si>
    <t>EPR15969</t>
  </si>
  <si>
    <t>Gestão Empresarial</t>
  </si>
  <si>
    <t>Aspectos Legais e Éticos da Engenharia</t>
  </si>
  <si>
    <t xml:space="preserve">Indústria 4.0 e Avaliação Não Destrutiva </t>
  </si>
  <si>
    <t xml:space="preserve">Mecânica dos Sólidos III </t>
  </si>
  <si>
    <t xml:space="preserve">Tubulações Industriais </t>
  </si>
  <si>
    <t xml:space="preserve">Máquinas de Elevação e Transporte </t>
  </si>
  <si>
    <t xml:space="preserve">Fundamentos de Análise Modal de Estruturas </t>
  </si>
  <si>
    <t xml:space="preserve">Dinâmica de Máquinas </t>
  </si>
  <si>
    <t xml:space="preserve">Introdução à Confiabilidade </t>
  </si>
  <si>
    <t xml:space="preserve">Introdução à Dinâmica Veicular </t>
  </si>
  <si>
    <t xml:space="preserve">Introdução à Mecânica do Contínuo </t>
  </si>
  <si>
    <t xml:space="preserve">Introdução ao Método dos Elementos Finitos </t>
  </si>
  <si>
    <t xml:space="preserve">Método dos Elementos Finitos Aplicado à Mecânica dos Sólidos </t>
  </si>
  <si>
    <t xml:space="preserve">Introdução ao Método dos Elementos de Contorno </t>
  </si>
  <si>
    <t xml:space="preserve">Tópicos em Engenharia Ferroviária I </t>
  </si>
  <si>
    <t xml:space="preserve">Robótica Geral </t>
  </si>
  <si>
    <t xml:space="preserve">Aplicações em Robótica </t>
  </si>
  <si>
    <t xml:space="preserve">Controle de Dispositivos Robóticos e Mecatrônicos </t>
  </si>
  <si>
    <t xml:space="preserve">Introdução à Engenharia Biomédica </t>
  </si>
  <si>
    <t xml:space="preserve">Tópicos em Engenharia de Reabilitação </t>
  </si>
  <si>
    <t xml:space="preserve">Inteligência Artificial Aplicada a Controle e Automação </t>
  </si>
  <si>
    <t xml:space="preserve">Controle de Robôs </t>
  </si>
  <si>
    <t>Laboratório de Instrumentação Dinâmica</t>
  </si>
  <si>
    <t xml:space="preserve">Redes Industriais </t>
  </si>
  <si>
    <t xml:space="preserve">Tópicos em Robótica e Mecatrônica II </t>
  </si>
  <si>
    <t xml:space="preserve">Tópicos em Robótica e Mecatrônica I </t>
  </si>
  <si>
    <t xml:space="preserve">Tópicos em Controle e Automação I </t>
  </si>
  <si>
    <t xml:space="preserve">Tópicos em Controle e Automação II </t>
  </si>
  <si>
    <t xml:space="preserve">Tópicos em Ciência de Dados e Aprendizado de Máquina I </t>
  </si>
  <si>
    <t xml:space="preserve">Tópicos em Ciência de Dados e Aprendizado de Máquina II </t>
  </si>
  <si>
    <t xml:space="preserve">Mecânica do Contínuo Aplicada à Mecânica dos Fluidos </t>
  </si>
  <si>
    <t xml:space="preserve">Métodos Computacionais em Fenômenos de Transporte </t>
  </si>
  <si>
    <t xml:space="preserve">Turbulência </t>
  </si>
  <si>
    <t xml:space="preserve">Aerodinâmica </t>
  </si>
  <si>
    <t xml:space="preserve">Tecnologias em Medição de Vazão </t>
  </si>
  <si>
    <t xml:space="preserve">Escoamento Compressível </t>
  </si>
  <si>
    <t xml:space="preserve">Ventilação Industrial </t>
  </si>
  <si>
    <t xml:space="preserve">Termodinâmica III </t>
  </si>
  <si>
    <t xml:space="preserve">Processos de Soldagem </t>
  </si>
  <si>
    <t xml:space="preserve">Metalurgia da Soldagem </t>
  </si>
  <si>
    <t xml:space="preserve">Processos Avançados de Fabricação </t>
  </si>
  <si>
    <t xml:space="preserve">Processamento de Materiais a Laser </t>
  </si>
  <si>
    <t xml:space="preserve">Programação de Máquinas-Ferramentas CNC I Torneamento </t>
  </si>
  <si>
    <t xml:space="preserve">Programação de Máquinas-Ferramentas CNC II  Centro de Usinagem </t>
  </si>
  <si>
    <t xml:space="preserve">Processamento de Polímeros, Cerâmicas e Compósitos </t>
  </si>
  <si>
    <t xml:space="preserve">Planejamento e Análise de Experimentos </t>
  </si>
  <si>
    <t xml:space="preserve">Atrito </t>
  </si>
  <si>
    <t xml:space="preserve">Tribologia I </t>
  </si>
  <si>
    <t xml:space="preserve">Tribologia II </t>
  </si>
  <si>
    <t xml:space="preserve">Mecânica da Fratura </t>
  </si>
  <si>
    <t xml:space="preserve">Corrosão e Prevenção </t>
  </si>
  <si>
    <t xml:space="preserve">Engenharia de Superfícies </t>
  </si>
  <si>
    <t xml:space="preserve">Técnicas Avançadas de Caracterização de Materiais </t>
  </si>
  <si>
    <t xml:space="preserve">Fadiga </t>
  </si>
  <si>
    <t xml:space="preserve">Tópicos em Biomecânica e Biofísica </t>
  </si>
  <si>
    <t xml:space="preserve">PROGRAMAÇÃO ORIENTADA A OBJETOS </t>
  </si>
  <si>
    <t>FUNDAMENTOS DA LÍNGUA BRASILEIRA DE SINAIS</t>
  </si>
  <si>
    <t xml:space="preserve">Trabalho de Conclusão do Curso I </t>
  </si>
  <si>
    <t xml:space="preserve">Trabalho de Conclusão do Curso II </t>
  </si>
  <si>
    <t xml:space="preserve">Ações Extensionistas via Projeto Integrador I </t>
  </si>
  <si>
    <t xml:space="preserve">Ações Extensionistas via Projeto Integrador II </t>
  </si>
  <si>
    <t xml:space="preserve">Ações Extensionistas via Trabalho de Conclusão do Curso </t>
  </si>
  <si>
    <t xml:space="preserve">Ações Extensionistas Integradas I </t>
  </si>
  <si>
    <t xml:space="preserve">Ações Extensionistas Integradas II </t>
  </si>
  <si>
    <t xml:space="preserve">Ações Extensionistas Integradas III </t>
  </si>
  <si>
    <t xml:space="preserve">Ações Extensionistas Integradas IV </t>
  </si>
  <si>
    <t>MCA16552</t>
  </si>
  <si>
    <t>MCA16553</t>
  </si>
  <si>
    <t>MCA16554</t>
  </si>
  <si>
    <t>MCA16555</t>
  </si>
  <si>
    <t>MCA16556</t>
  </si>
  <si>
    <t>MCA16557</t>
  </si>
  <si>
    <t>MCA16558</t>
  </si>
  <si>
    <t>MCA16559</t>
  </si>
  <si>
    <t>MCA16560</t>
  </si>
  <si>
    <t>MCA16561</t>
  </si>
  <si>
    <t>MCA16562</t>
  </si>
  <si>
    <t>MCA16563</t>
  </si>
  <si>
    <t>MCA16564</t>
  </si>
  <si>
    <t>MCA16565</t>
  </si>
  <si>
    <t>MCA16567</t>
  </si>
  <si>
    <t>MCA16568</t>
  </si>
  <si>
    <t>MCA16569</t>
  </si>
  <si>
    <t>MCA16570</t>
  </si>
  <si>
    <t>MCA16571</t>
  </si>
  <si>
    <t>MCA16572</t>
  </si>
  <si>
    <t>MCA16573</t>
  </si>
  <si>
    <t>MCA16574</t>
  </si>
  <si>
    <t>MCA16575</t>
  </si>
  <si>
    <t>MCA16576</t>
  </si>
  <si>
    <t>MCA16577</t>
  </si>
  <si>
    <t>MCA16578</t>
  </si>
  <si>
    <t>MCA16579</t>
  </si>
  <si>
    <t>MCA16580</t>
  </si>
  <si>
    <t>MCA16581</t>
  </si>
  <si>
    <t>MCA16582</t>
  </si>
  <si>
    <t>MCA16583</t>
  </si>
  <si>
    <t>MCA16584</t>
  </si>
  <si>
    <t>MCA16585</t>
  </si>
  <si>
    <t>MCA16586</t>
  </si>
  <si>
    <t>MCA16587</t>
  </si>
  <si>
    <t>MCA16588</t>
  </si>
  <si>
    <t>MCA16589</t>
  </si>
  <si>
    <t>MCA16590</t>
  </si>
  <si>
    <t>MCA16591</t>
  </si>
  <si>
    <t>MCA16592</t>
  </si>
  <si>
    <t>MCA16593</t>
  </si>
  <si>
    <t>MCA16594</t>
  </si>
  <si>
    <t>MCA16595</t>
  </si>
  <si>
    <t>MCA16596</t>
  </si>
  <si>
    <t>MCA16597</t>
  </si>
  <si>
    <t>MCA16598</t>
  </si>
  <si>
    <t>MCA16599</t>
  </si>
  <si>
    <t>MCA16600</t>
  </si>
  <si>
    <t>MCA16601</t>
  </si>
  <si>
    <t>MCA16602</t>
  </si>
  <si>
    <t>MCA16603</t>
  </si>
  <si>
    <t>MCA16604</t>
  </si>
  <si>
    <t>MCA16605</t>
  </si>
  <si>
    <t>MCA16606</t>
  </si>
  <si>
    <t>INF15933</t>
  </si>
  <si>
    <t>LET16015</t>
  </si>
  <si>
    <t>MCA16607</t>
  </si>
  <si>
    <t>MCA16608</t>
  </si>
  <si>
    <t>MCA16610</t>
  </si>
  <si>
    <t>MCA16611</t>
  </si>
  <si>
    <t>MCA16612</t>
  </si>
  <si>
    <t>MCA16613</t>
  </si>
  <si>
    <t>MCA16614</t>
  </si>
  <si>
    <t>MCA16615</t>
  </si>
  <si>
    <t>MCA16616</t>
  </si>
  <si>
    <t>Análise Experimental de Tensão</t>
  </si>
  <si>
    <t>MCA16609</t>
  </si>
  <si>
    <t>Estágio Supervisionado</t>
  </si>
  <si>
    <t>Desenho Técnico Mecânico</t>
  </si>
  <si>
    <t>Tópicos em Engenharia Ferroviária II</t>
  </si>
  <si>
    <t>SITUAÇÃO</t>
  </si>
  <si>
    <t>Transferência de Calor II</t>
  </si>
  <si>
    <t>Processos de Fabricação II</t>
  </si>
  <si>
    <t>Elementos de Máquinas II</t>
  </si>
  <si>
    <t>Processos de Fabricação III</t>
  </si>
  <si>
    <t>Processos de Fabricação I</t>
  </si>
  <si>
    <t>Transferência de Calor I</t>
  </si>
  <si>
    <t>Elementos de Máquinas I</t>
  </si>
  <si>
    <t>Materiais de Engenharia I</t>
  </si>
  <si>
    <t>Mecânica dos Fluídos I</t>
  </si>
  <si>
    <t>Cálculo III</t>
  </si>
  <si>
    <t>Termodinâmica II</t>
  </si>
  <si>
    <t>Mecânica dos Sólidos II</t>
  </si>
  <si>
    <t>Física IV</t>
  </si>
  <si>
    <t>Cálculo II</t>
  </si>
  <si>
    <t>Materiais de Engenharia II</t>
  </si>
  <si>
    <t>Termodinâmica I</t>
  </si>
  <si>
    <t>Mecânica dos Fluídos II</t>
  </si>
  <si>
    <t>Mecânica dos Sólidos I</t>
  </si>
  <si>
    <t>Cálculo IV</t>
  </si>
  <si>
    <t>Física III</t>
  </si>
  <si>
    <t>Cálculo I</t>
  </si>
  <si>
    <t>TRABALHO DE CONCLUSÃO DE CURSO</t>
  </si>
  <si>
    <t>CARGA HORÁRIA OPTATIVAS GRUPO 1</t>
  </si>
  <si>
    <t>CARGA HORÁRIA OPTATIVAS TOTAL</t>
  </si>
  <si>
    <t>ATIVIDADES DE EXTENSÃO</t>
  </si>
  <si>
    <t>OPTATIVAS GRUPO 1</t>
  </si>
  <si>
    <t>OPTATIVAS GRUPO 2</t>
  </si>
  <si>
    <t>TRABALHO DE CONCLUSÃO DO CURSO</t>
  </si>
  <si>
    <t>MATÉRIAS MATRICULADAS</t>
  </si>
  <si>
    <t>MATÉRIAS A SEREM LIBERADAS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</si>
</sst>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u/>
      <sz val="16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0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5" xfId="0" applyFont="1" applyBorder="1"/>
    <xf numFmtId="0" fontId="5" fillId="0" borderId="4" xfId="0" applyFont="1" applyBorder="1" applyAlignment="1">
      <alignment horizontal="center"/>
    </xf>
    <xf numFmtId="0" fontId="2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414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zoomScale="85" zoomScaleNormal="85" workbookViewId="0">
      <selection activeCell="G41" sqref="G41"/>
    </sheetView>
  </sheetViews>
  <sheetFormatPr defaultColWidth="14.42578125" defaultRowHeight="15" customHeight="1" x14ac:dyDescent="0.25"/>
  <cols>
    <col min="1" max="1" width="10" customWidth="1"/>
    <col min="2" max="2" width="62.5703125" bestFit="1" customWidth="1"/>
    <col min="3" max="3" width="9.5703125" customWidth="1"/>
    <col min="4" max="4" width="8.42578125" customWidth="1"/>
    <col min="5" max="5" width="17.85546875" customWidth="1"/>
    <col min="6" max="6" width="10" customWidth="1"/>
    <col min="7" max="7" width="38.5703125" customWidth="1"/>
    <col min="8" max="8" width="9.5703125" customWidth="1"/>
    <col min="9" max="9" width="8.42578125" customWidth="1"/>
    <col min="10" max="10" width="17.28515625" customWidth="1"/>
    <col min="11" max="11" width="10.140625" customWidth="1"/>
    <col min="12" max="12" width="34" bestFit="1" customWidth="1"/>
    <col min="13" max="13" width="9.5703125" customWidth="1"/>
    <col min="14" max="14" width="8.42578125" customWidth="1"/>
    <col min="15" max="15" width="17.28515625" customWidth="1"/>
  </cols>
  <sheetData>
    <row r="1" spans="1:16" ht="21" customHeight="1" thickBot="1" x14ac:dyDescent="0.3">
      <c r="A1" s="49" t="s">
        <v>0</v>
      </c>
      <c r="B1" s="50"/>
      <c r="C1" s="51"/>
      <c r="D1" s="50"/>
      <c r="E1" s="50"/>
      <c r="F1" s="50"/>
      <c r="G1" s="50"/>
      <c r="H1" s="51"/>
      <c r="I1" s="50"/>
      <c r="J1" s="50"/>
      <c r="K1" s="50"/>
      <c r="L1" s="50"/>
      <c r="M1" s="50"/>
      <c r="N1" s="50"/>
      <c r="O1" s="52"/>
    </row>
    <row r="2" spans="1:16" ht="15.75" thickBot="1" x14ac:dyDescent="0.3">
      <c r="A2" s="53" t="s">
        <v>1</v>
      </c>
      <c r="B2" s="50"/>
      <c r="C2" s="46">
        <f ca="1">SUMIF(E5:E10,"Aprovado",C5:C10)+SUMIF(J5:J10,"Aprovado",H5:H10)+SUMIF(O5:O11,"Aprovado",M5:M11)+SUMIF(E16:E23,"Aprovado",C16:C23)+SUMIF(J16:J23,"Aprovado",H16:H23)+SUMIF(O16:O23,"Aprovado",M16:M22)+SUMIF(E28:E36,"Aprovado",C28:C36)+SUMIF(J28:J34,"Aprovado",H28:H34)+SUMIF(O28:O33,"Aprovado",M28:M33)+SUMIF(E52:E130,"Aprovado",C52:C130)+SUMIF(E41:E45,"Aprovado",C41:C45)</f>
        <v>0</v>
      </c>
      <c r="D2" s="1"/>
      <c r="E2" s="1"/>
      <c r="F2" s="53" t="s">
        <v>2</v>
      </c>
      <c r="G2" s="50"/>
      <c r="H2" s="46">
        <f>SUMIF(E5:E11,"Aprovado",D5:D11)+SUMIF(J5:J11,"Aprovado",I5:I11)+SUMIF(O5:O11,"Aprovado",N5:N11)+SUMIF(E16:E23,"Aprovado",D16:D23)+SUMIF(J16:J23,"Aprovado",I16:I23)+SUMIF(E41:E47,"Aprovado",D41:D47)+SUMIF(O16:O22,"Aprovado",N16:N22)+SUMIF(E28:E36,"Aprovado",D28:D36)+SUMIF(J28:J34,"Aprovado",I28:I34)+SUMIF(O28:O33,"Aprovado",N28:N33)</f>
        <v>0</v>
      </c>
      <c r="I2" s="1"/>
      <c r="J2" s="1"/>
      <c r="K2" s="53"/>
      <c r="L2" s="50"/>
      <c r="M2" s="1"/>
      <c r="N2" s="1"/>
      <c r="O2" s="2"/>
    </row>
    <row r="3" spans="1:16" ht="19.5" thickBot="1" x14ac:dyDescent="0.35">
      <c r="A3" s="54" t="s">
        <v>3</v>
      </c>
      <c r="B3" s="50"/>
      <c r="C3" s="55"/>
      <c r="D3" s="50"/>
      <c r="E3" s="52"/>
      <c r="F3" s="54" t="s">
        <v>4</v>
      </c>
      <c r="G3" s="50"/>
      <c r="H3" s="55"/>
      <c r="I3" s="50"/>
      <c r="J3" s="52"/>
      <c r="K3" s="56" t="s">
        <v>5</v>
      </c>
      <c r="L3" s="55"/>
      <c r="M3" s="55"/>
      <c r="N3" s="55"/>
      <c r="O3" s="57"/>
    </row>
    <row r="4" spans="1:16" x14ac:dyDescent="0.25">
      <c r="A4" s="41" t="s">
        <v>6</v>
      </c>
      <c r="B4" s="42" t="s">
        <v>7</v>
      </c>
      <c r="C4" s="42" t="s">
        <v>8</v>
      </c>
      <c r="D4" s="42" t="s">
        <v>9</v>
      </c>
      <c r="E4" s="43" t="s">
        <v>260</v>
      </c>
      <c r="F4" s="41" t="s">
        <v>6</v>
      </c>
      <c r="G4" s="42" t="s">
        <v>7</v>
      </c>
      <c r="H4" s="42" t="s">
        <v>8</v>
      </c>
      <c r="I4" s="42" t="s">
        <v>9</v>
      </c>
      <c r="J4" s="44" t="s">
        <v>260</v>
      </c>
      <c r="K4" s="45" t="s">
        <v>6</v>
      </c>
      <c r="L4" s="42" t="s">
        <v>7</v>
      </c>
      <c r="M4" s="42" t="s">
        <v>8</v>
      </c>
      <c r="N4" s="42" t="s">
        <v>9</v>
      </c>
      <c r="O4" s="44" t="s">
        <v>260</v>
      </c>
    </row>
    <row r="5" spans="1:16" x14ac:dyDescent="0.25">
      <c r="A5" t="s">
        <v>35</v>
      </c>
      <c r="B5" t="s">
        <v>34</v>
      </c>
      <c r="C5" s="4">
        <v>3</v>
      </c>
      <c r="D5" s="4">
        <v>60</v>
      </c>
      <c r="E5" s="4"/>
      <c r="F5" s="26" t="s">
        <v>44</v>
      </c>
      <c r="G5" s="23" t="s">
        <v>274</v>
      </c>
      <c r="H5" s="4">
        <v>4</v>
      </c>
      <c r="I5" s="4">
        <v>60</v>
      </c>
      <c r="J5" s="5"/>
      <c r="K5" s="3" t="s">
        <v>53</v>
      </c>
      <c r="L5" s="18" t="s">
        <v>54</v>
      </c>
      <c r="M5" s="4">
        <v>4</v>
      </c>
      <c r="N5" s="4">
        <v>60</v>
      </c>
      <c r="O5" s="5"/>
    </row>
    <row r="6" spans="1:16" x14ac:dyDescent="0.25">
      <c r="A6" s="3" t="s">
        <v>36</v>
      </c>
      <c r="B6" s="23" t="s">
        <v>281</v>
      </c>
      <c r="C6" s="4">
        <v>6</v>
      </c>
      <c r="D6" s="4">
        <v>90</v>
      </c>
      <c r="E6" s="4"/>
      <c r="F6" s="3" t="s">
        <v>45</v>
      </c>
      <c r="G6" s="23" t="s">
        <v>10</v>
      </c>
      <c r="H6" s="4">
        <v>4</v>
      </c>
      <c r="I6" s="4">
        <v>60</v>
      </c>
      <c r="J6" s="5"/>
      <c r="K6" s="3" t="s">
        <v>55</v>
      </c>
      <c r="L6" s="18" t="s">
        <v>56</v>
      </c>
      <c r="M6" s="4">
        <v>1</v>
      </c>
      <c r="N6" s="4">
        <v>30</v>
      </c>
      <c r="O6" s="5"/>
    </row>
    <row r="7" spans="1:16" x14ac:dyDescent="0.25">
      <c r="A7" s="3" t="s">
        <v>37</v>
      </c>
      <c r="B7" s="23" t="s">
        <v>258</v>
      </c>
      <c r="C7" s="4">
        <v>3</v>
      </c>
      <c r="D7" s="4">
        <v>60</v>
      </c>
      <c r="E7" s="4"/>
      <c r="F7" s="3" t="s">
        <v>46</v>
      </c>
      <c r="G7" s="23" t="s">
        <v>47</v>
      </c>
      <c r="H7" s="4">
        <v>4</v>
      </c>
      <c r="I7" s="4">
        <v>60</v>
      </c>
      <c r="J7" s="5"/>
      <c r="K7" s="3" t="s">
        <v>57</v>
      </c>
      <c r="L7" s="18" t="s">
        <v>58</v>
      </c>
      <c r="M7" s="4">
        <v>2</v>
      </c>
      <c r="N7" s="4">
        <v>45</v>
      </c>
      <c r="O7" s="5"/>
    </row>
    <row r="8" spans="1:16" x14ac:dyDescent="0.25">
      <c r="A8" s="3" t="s">
        <v>38</v>
      </c>
      <c r="B8" s="6" t="s">
        <v>39</v>
      </c>
      <c r="C8" s="4">
        <v>2</v>
      </c>
      <c r="D8" s="4">
        <v>30</v>
      </c>
      <c r="E8" s="4"/>
      <c r="F8" s="3" t="s">
        <v>48</v>
      </c>
      <c r="G8" s="18" t="s">
        <v>49</v>
      </c>
      <c r="H8" s="4">
        <v>3</v>
      </c>
      <c r="I8" s="4">
        <v>60</v>
      </c>
      <c r="J8" s="5"/>
      <c r="K8" s="3" t="s">
        <v>59</v>
      </c>
      <c r="L8" s="23" t="s">
        <v>270</v>
      </c>
      <c r="M8" s="4">
        <v>4</v>
      </c>
      <c r="N8" s="4">
        <v>60</v>
      </c>
      <c r="O8" s="5"/>
    </row>
    <row r="9" spans="1:16" x14ac:dyDescent="0.25">
      <c r="A9" s="3" t="s">
        <v>40</v>
      </c>
      <c r="B9" s="18" t="s">
        <v>42</v>
      </c>
      <c r="C9" s="4">
        <v>4</v>
      </c>
      <c r="D9" s="4">
        <v>60</v>
      </c>
      <c r="E9" s="4"/>
      <c r="F9" s="3" t="s">
        <v>50</v>
      </c>
      <c r="G9" s="18" t="s">
        <v>51</v>
      </c>
      <c r="H9" s="4">
        <v>4</v>
      </c>
      <c r="I9" s="4">
        <v>60</v>
      </c>
      <c r="J9" s="25"/>
      <c r="K9" s="19" t="s">
        <v>60</v>
      </c>
      <c r="L9" s="18" t="s">
        <v>61</v>
      </c>
      <c r="M9" s="4">
        <v>4</v>
      </c>
      <c r="N9" s="4">
        <v>60</v>
      </c>
      <c r="O9" s="5"/>
      <c r="P9" s="48"/>
    </row>
    <row r="10" spans="1:16" x14ac:dyDescent="0.25">
      <c r="A10" s="3" t="s">
        <v>41</v>
      </c>
      <c r="B10" s="18" t="s">
        <v>43</v>
      </c>
      <c r="C10" s="4">
        <v>1</v>
      </c>
      <c r="D10" s="4">
        <v>30</v>
      </c>
      <c r="E10" s="4"/>
      <c r="F10" s="3" t="s">
        <v>52</v>
      </c>
      <c r="G10" s="6" t="s">
        <v>11</v>
      </c>
      <c r="H10" s="4">
        <v>4</v>
      </c>
      <c r="I10" s="4">
        <v>60</v>
      </c>
      <c r="J10" s="5"/>
      <c r="K10" s="19" t="s">
        <v>62</v>
      </c>
      <c r="L10" s="23" t="s">
        <v>269</v>
      </c>
      <c r="M10" s="4">
        <v>4</v>
      </c>
      <c r="N10" s="4">
        <v>60</v>
      </c>
      <c r="O10" s="5"/>
    </row>
    <row r="11" spans="1:16" ht="15.75" thickBot="1" x14ac:dyDescent="0.3">
      <c r="A11" s="3"/>
      <c r="B11" s="18"/>
      <c r="C11" s="4"/>
      <c r="D11" s="4"/>
      <c r="E11" s="4"/>
      <c r="F11" s="3"/>
      <c r="G11" s="6"/>
      <c r="H11" s="4"/>
      <c r="I11" s="4"/>
      <c r="J11" s="5"/>
      <c r="K11" s="3" t="s">
        <v>63</v>
      </c>
      <c r="L11" s="23" t="s">
        <v>268</v>
      </c>
      <c r="M11" s="4">
        <v>3</v>
      </c>
      <c r="N11" s="4">
        <v>60</v>
      </c>
      <c r="O11" s="5"/>
    </row>
    <row r="12" spans="1:16" ht="15.75" thickBot="1" x14ac:dyDescent="0.3">
      <c r="A12" s="53" t="s">
        <v>12</v>
      </c>
      <c r="B12" s="50"/>
      <c r="C12" s="1">
        <f t="shared" ref="C12:D12" si="0">SUM(C5:C10)</f>
        <v>19</v>
      </c>
      <c r="D12" s="1">
        <f t="shared" si="0"/>
        <v>330</v>
      </c>
      <c r="E12" s="1" t="str">
        <f>IF(SUMIF(E5:E10,"Aprovado",D5:D10)=D12,"PERIODO VENCIDO","INCOMPLETO")</f>
        <v>INCOMPLETO</v>
      </c>
      <c r="F12" s="53" t="s">
        <v>12</v>
      </c>
      <c r="G12" s="50"/>
      <c r="H12" s="1">
        <f t="shared" ref="H12:I12" si="1">SUM(H5:H10)</f>
        <v>23</v>
      </c>
      <c r="I12" s="1">
        <f t="shared" si="1"/>
        <v>360</v>
      </c>
      <c r="J12" s="2" t="str">
        <f>IF(SUMIF(J5:J10,"Aprovado",I5:I10)=I12,"PERIODO VENCIDO","INCOMPLETO")</f>
        <v>INCOMPLETO</v>
      </c>
      <c r="K12" s="53" t="s">
        <v>12</v>
      </c>
      <c r="L12" s="50"/>
      <c r="M12" s="1">
        <f>SUM(M5:M11)</f>
        <v>22</v>
      </c>
      <c r="N12" s="1">
        <f>SUM(N5:N11)</f>
        <v>375</v>
      </c>
      <c r="O12" s="2" t="str">
        <f ca="1">IF(SUMIF(O5:O11,"Aprovado",N5:N10)=N12,"PERIODO VENCIDO","INCOMPLETO")</f>
        <v>INCOMPLETO</v>
      </c>
    </row>
    <row r="13" spans="1:16" ht="15.75" thickBot="1" x14ac:dyDescent="0.3">
      <c r="A13" s="7"/>
      <c r="B13" s="6"/>
      <c r="C13" s="8"/>
      <c r="D13" s="4"/>
      <c r="E13" s="4"/>
      <c r="F13" s="6"/>
      <c r="G13" s="6"/>
      <c r="H13" s="4"/>
      <c r="I13" s="4"/>
      <c r="J13" s="4"/>
      <c r="K13" s="6"/>
      <c r="L13" s="6"/>
      <c r="M13" s="4"/>
      <c r="N13" s="4"/>
      <c r="O13" s="5"/>
    </row>
    <row r="14" spans="1:16" ht="19.5" thickBot="1" x14ac:dyDescent="0.35">
      <c r="A14" s="54" t="s">
        <v>13</v>
      </c>
      <c r="B14" s="50"/>
      <c r="C14" s="50"/>
      <c r="D14" s="50"/>
      <c r="E14" s="52"/>
      <c r="F14" s="54" t="s">
        <v>14</v>
      </c>
      <c r="G14" s="50"/>
      <c r="H14" s="50"/>
      <c r="I14" s="50"/>
      <c r="J14" s="52"/>
      <c r="K14" s="54" t="s">
        <v>15</v>
      </c>
      <c r="L14" s="50"/>
      <c r="M14" s="50"/>
      <c r="N14" s="50"/>
      <c r="O14" s="52"/>
    </row>
    <row r="15" spans="1:16" x14ac:dyDescent="0.25">
      <c r="A15" s="41" t="s">
        <v>6</v>
      </c>
      <c r="B15" s="42" t="s">
        <v>7</v>
      </c>
      <c r="C15" s="42" t="s">
        <v>8</v>
      </c>
      <c r="D15" s="42" t="s">
        <v>9</v>
      </c>
      <c r="E15" s="44" t="s">
        <v>260</v>
      </c>
      <c r="F15" s="41" t="s">
        <v>6</v>
      </c>
      <c r="G15" s="42" t="s">
        <v>7</v>
      </c>
      <c r="H15" s="42" t="s">
        <v>8</v>
      </c>
      <c r="I15" s="42" t="s">
        <v>9</v>
      </c>
      <c r="J15" s="44" t="s">
        <v>260</v>
      </c>
      <c r="K15" s="41" t="s">
        <v>6</v>
      </c>
      <c r="L15" s="42" t="s">
        <v>7</v>
      </c>
      <c r="M15" s="42" t="s">
        <v>8</v>
      </c>
      <c r="N15" s="42" t="s">
        <v>9</v>
      </c>
      <c r="O15" s="44" t="s">
        <v>260</v>
      </c>
    </row>
    <row r="16" spans="1:16" x14ac:dyDescent="0.25">
      <c r="A16" s="3" t="s">
        <v>64</v>
      </c>
      <c r="B16" s="23" t="s">
        <v>280</v>
      </c>
      <c r="C16" s="4">
        <v>4</v>
      </c>
      <c r="D16" s="4">
        <v>60</v>
      </c>
      <c r="E16" s="5"/>
      <c r="F16" s="19" t="s">
        <v>70</v>
      </c>
      <c r="G16" s="20" t="s">
        <v>71</v>
      </c>
      <c r="H16" s="4">
        <v>3</v>
      </c>
      <c r="I16" s="4">
        <v>60</v>
      </c>
      <c r="J16" s="5"/>
      <c r="K16" s="19" t="s">
        <v>84</v>
      </c>
      <c r="L16" s="20" t="s">
        <v>81</v>
      </c>
      <c r="M16" s="4">
        <v>3</v>
      </c>
      <c r="N16" s="4">
        <v>60</v>
      </c>
      <c r="O16" s="5"/>
      <c r="P16" s="48"/>
    </row>
    <row r="17" spans="1:15" x14ac:dyDescent="0.25">
      <c r="A17" s="3" t="s">
        <v>65</v>
      </c>
      <c r="B17" s="23" t="s">
        <v>279</v>
      </c>
      <c r="C17" s="4">
        <v>4</v>
      </c>
      <c r="D17" s="4">
        <v>60</v>
      </c>
      <c r="E17" s="5"/>
      <c r="F17" s="19" t="s">
        <v>72</v>
      </c>
      <c r="G17" s="31" t="s">
        <v>273</v>
      </c>
      <c r="H17" s="4">
        <v>4</v>
      </c>
      <c r="I17" s="4">
        <v>60</v>
      </c>
      <c r="J17" s="27"/>
      <c r="K17" s="19" t="s">
        <v>85</v>
      </c>
      <c r="L17" s="20" t="s">
        <v>82</v>
      </c>
      <c r="M17" s="4">
        <v>2</v>
      </c>
      <c r="N17" s="4">
        <v>45</v>
      </c>
      <c r="O17" s="47"/>
    </row>
    <row r="18" spans="1:15" x14ac:dyDescent="0.25">
      <c r="A18" s="3" t="s">
        <v>66</v>
      </c>
      <c r="B18" s="23" t="s">
        <v>278</v>
      </c>
      <c r="C18" s="4">
        <v>4</v>
      </c>
      <c r="D18" s="4">
        <v>60</v>
      </c>
      <c r="E18" s="5"/>
      <c r="F18" s="3" t="s">
        <v>73</v>
      </c>
      <c r="G18" s="20" t="s">
        <v>78</v>
      </c>
      <c r="H18" s="4">
        <v>3</v>
      </c>
      <c r="I18" s="4">
        <v>60</v>
      </c>
      <c r="J18" s="5"/>
      <c r="K18" s="19" t="s">
        <v>86</v>
      </c>
      <c r="L18" s="20" t="s">
        <v>83</v>
      </c>
      <c r="M18" s="4">
        <v>4</v>
      </c>
      <c r="N18" s="4">
        <v>60</v>
      </c>
      <c r="O18" s="5"/>
    </row>
    <row r="19" spans="1:15" x14ac:dyDescent="0.25">
      <c r="A19" s="3" t="s">
        <v>67</v>
      </c>
      <c r="B19" s="23" t="s">
        <v>277</v>
      </c>
      <c r="C19" s="4">
        <v>4</v>
      </c>
      <c r="D19" s="4">
        <v>60</v>
      </c>
      <c r="E19" s="5"/>
      <c r="F19" s="19" t="s">
        <v>74</v>
      </c>
      <c r="G19" s="31" t="s">
        <v>272</v>
      </c>
      <c r="H19" s="4">
        <v>4</v>
      </c>
      <c r="I19" s="4">
        <v>60</v>
      </c>
      <c r="J19" s="5"/>
      <c r="K19" s="19" t="s">
        <v>87</v>
      </c>
      <c r="L19" s="31" t="s">
        <v>267</v>
      </c>
      <c r="M19" s="4">
        <v>4</v>
      </c>
      <c r="N19" s="4">
        <v>60</v>
      </c>
      <c r="O19" s="5"/>
    </row>
    <row r="20" spans="1:15" x14ac:dyDescent="0.25">
      <c r="A20" s="3" t="s">
        <v>68</v>
      </c>
      <c r="B20" s="23" t="s">
        <v>276</v>
      </c>
      <c r="C20" s="4">
        <v>4</v>
      </c>
      <c r="D20" s="4">
        <v>60</v>
      </c>
      <c r="E20" s="5"/>
      <c r="F20" s="3" t="s">
        <v>75</v>
      </c>
      <c r="G20" s="21" t="s">
        <v>79</v>
      </c>
      <c r="H20" s="4">
        <v>3</v>
      </c>
      <c r="I20" s="4">
        <v>45</v>
      </c>
      <c r="J20" s="5"/>
      <c r="K20" s="3" t="s">
        <v>88</v>
      </c>
      <c r="L20" s="30" t="s">
        <v>266</v>
      </c>
      <c r="M20" s="4">
        <v>4</v>
      </c>
      <c r="N20" s="4">
        <v>60</v>
      </c>
      <c r="O20" s="5"/>
    </row>
    <row r="21" spans="1:15" x14ac:dyDescent="0.25">
      <c r="A21" s="3" t="s">
        <v>69</v>
      </c>
      <c r="B21" s="23" t="s">
        <v>275</v>
      </c>
      <c r="C21" s="4">
        <v>3</v>
      </c>
      <c r="D21" s="4">
        <v>60</v>
      </c>
      <c r="E21" s="5"/>
      <c r="F21" s="3" t="s">
        <v>76</v>
      </c>
      <c r="G21" s="21" t="s">
        <v>80</v>
      </c>
      <c r="H21" s="4">
        <v>2</v>
      </c>
      <c r="I21" s="4">
        <v>45</v>
      </c>
      <c r="J21" s="5"/>
      <c r="K21" s="3" t="s">
        <v>89</v>
      </c>
      <c r="L21" s="30" t="s">
        <v>265</v>
      </c>
      <c r="M21" s="4">
        <v>3</v>
      </c>
      <c r="N21" s="4">
        <v>60</v>
      </c>
      <c r="O21" s="5"/>
    </row>
    <row r="22" spans="1:15" ht="15.75" customHeight="1" x14ac:dyDescent="0.25">
      <c r="A22" s="3"/>
      <c r="B22" s="6"/>
      <c r="C22" s="4"/>
      <c r="D22" s="4"/>
      <c r="E22" s="5"/>
      <c r="F22" s="19" t="s">
        <v>77</v>
      </c>
      <c r="G22" s="32" t="s">
        <v>271</v>
      </c>
      <c r="H22" s="4">
        <v>4</v>
      </c>
      <c r="I22" s="4">
        <v>60</v>
      </c>
      <c r="J22" s="5"/>
      <c r="K22" s="3" t="s">
        <v>90</v>
      </c>
      <c r="L22" s="21" t="s">
        <v>17</v>
      </c>
      <c r="M22" s="4">
        <v>2</v>
      </c>
      <c r="N22" s="4">
        <v>30</v>
      </c>
      <c r="O22" s="5"/>
    </row>
    <row r="23" spans="1:15" ht="15.75" customHeight="1" thickBot="1" x14ac:dyDescent="0.3">
      <c r="A23" s="3"/>
      <c r="B23" s="6"/>
      <c r="C23" s="4"/>
      <c r="D23" s="4"/>
      <c r="E23" s="5"/>
      <c r="F23" s="3"/>
      <c r="G23" s="6"/>
      <c r="H23" s="4"/>
      <c r="I23" s="4"/>
      <c r="J23" s="5"/>
      <c r="K23" s="3"/>
      <c r="L23" s="6"/>
      <c r="M23" s="4"/>
      <c r="N23" s="4"/>
      <c r="O23" s="5"/>
    </row>
    <row r="24" spans="1:15" ht="15.75" customHeight="1" thickBot="1" x14ac:dyDescent="0.3">
      <c r="A24" s="53" t="s">
        <v>12</v>
      </c>
      <c r="B24" s="50"/>
      <c r="C24" s="1">
        <f t="shared" ref="C24:D24" si="2">SUM(C16:C23)</f>
        <v>23</v>
      </c>
      <c r="D24" s="1">
        <f t="shared" si="2"/>
        <v>360</v>
      </c>
      <c r="E24" s="2" t="str">
        <f>IF(SUMIF(E16:E23,"Aprovado",D16:D23)=D24,"PERIODO VENCIDO","INCOMPLETO")</f>
        <v>INCOMPLETO</v>
      </c>
      <c r="F24" s="53" t="s">
        <v>12</v>
      </c>
      <c r="G24" s="50"/>
      <c r="H24" s="1">
        <f t="shared" ref="H24:I24" si="3">SUM(H16:H23)</f>
        <v>23</v>
      </c>
      <c r="I24" s="1">
        <f t="shared" si="3"/>
        <v>390</v>
      </c>
      <c r="J24" s="2" t="str">
        <f>IF(SUMIF(J16:J23,"Aprovado",I16:I23)=I24,"PERIODO VENCIDO","INCOMPLETO")</f>
        <v>INCOMPLETO</v>
      </c>
      <c r="K24" s="53" t="s">
        <v>12</v>
      </c>
      <c r="L24" s="50"/>
      <c r="M24" s="1">
        <f t="shared" ref="M24:N24" si="4">SUM(M16:M23)</f>
        <v>22</v>
      </c>
      <c r="N24" s="1">
        <f t="shared" si="4"/>
        <v>375</v>
      </c>
      <c r="O24" s="2" t="str">
        <f>IF(SUMIF(O16:O23,"Aprovado",N16:N23)=N24,"PERIODO VENCIDO","INCOMPLETO")</f>
        <v>INCOMPLETO</v>
      </c>
    </row>
    <row r="25" spans="1:15" ht="15.75" customHeight="1" thickBot="1" x14ac:dyDescent="0.3">
      <c r="A25" s="7"/>
      <c r="B25" s="6"/>
      <c r="C25" s="8"/>
      <c r="D25" s="4"/>
      <c r="E25" s="4"/>
      <c r="F25" s="6"/>
      <c r="G25" s="6"/>
      <c r="H25" s="4"/>
      <c r="I25" s="4"/>
      <c r="J25" s="4"/>
      <c r="K25" s="6"/>
      <c r="L25" s="6"/>
      <c r="M25" s="4"/>
      <c r="N25" s="4"/>
      <c r="O25" s="5"/>
    </row>
    <row r="26" spans="1:15" ht="15.75" customHeight="1" thickBot="1" x14ac:dyDescent="0.35">
      <c r="A26" s="54" t="s">
        <v>18</v>
      </c>
      <c r="B26" s="50"/>
      <c r="C26" s="50"/>
      <c r="D26" s="50"/>
      <c r="E26" s="52"/>
      <c r="F26" s="58" t="s">
        <v>19</v>
      </c>
      <c r="G26" s="50"/>
      <c r="H26" s="50"/>
      <c r="I26" s="50"/>
      <c r="J26" s="52"/>
      <c r="K26" s="54" t="s">
        <v>20</v>
      </c>
      <c r="L26" s="50"/>
      <c r="M26" s="50"/>
      <c r="N26" s="50"/>
      <c r="O26" s="52"/>
    </row>
    <row r="27" spans="1:15" ht="15.75" customHeight="1" x14ac:dyDescent="0.25">
      <c r="A27" s="41" t="s">
        <v>6</v>
      </c>
      <c r="B27" s="42" t="s">
        <v>7</v>
      </c>
      <c r="C27" s="42" t="s">
        <v>8</v>
      </c>
      <c r="D27" s="42" t="s">
        <v>9</v>
      </c>
      <c r="E27" s="44" t="s">
        <v>260</v>
      </c>
      <c r="F27" s="42" t="s">
        <v>6</v>
      </c>
      <c r="G27" s="42" t="s">
        <v>7</v>
      </c>
      <c r="H27" s="42" t="s">
        <v>8</v>
      </c>
      <c r="I27" s="42" t="s">
        <v>9</v>
      </c>
      <c r="J27" s="42" t="s">
        <v>260</v>
      </c>
      <c r="K27" s="41" t="s">
        <v>6</v>
      </c>
      <c r="L27" s="42" t="s">
        <v>7</v>
      </c>
      <c r="M27" s="42" t="s">
        <v>8</v>
      </c>
      <c r="N27" s="42" t="s">
        <v>9</v>
      </c>
      <c r="O27" s="44" t="s">
        <v>260</v>
      </c>
    </row>
    <row r="28" spans="1:15" ht="15.75" customHeight="1" x14ac:dyDescent="0.25">
      <c r="A28" s="7" t="s">
        <v>91</v>
      </c>
      <c r="B28" s="18" t="s">
        <v>98</v>
      </c>
      <c r="C28" s="4">
        <v>3</v>
      </c>
      <c r="D28" s="4">
        <v>60</v>
      </c>
      <c r="E28" s="5"/>
      <c r="F28" s="4" t="s">
        <v>102</v>
      </c>
      <c r="G28" s="18" t="s">
        <v>109</v>
      </c>
      <c r="H28" s="4">
        <v>3</v>
      </c>
      <c r="I28" s="4">
        <v>45</v>
      </c>
      <c r="J28" s="4"/>
      <c r="K28" s="7" t="s">
        <v>111</v>
      </c>
      <c r="L28" s="18" t="s">
        <v>117</v>
      </c>
      <c r="M28" s="4">
        <v>4</v>
      </c>
      <c r="N28" s="4">
        <v>60</v>
      </c>
      <c r="O28" s="5"/>
    </row>
    <row r="29" spans="1:15" ht="15.75" customHeight="1" x14ac:dyDescent="0.25">
      <c r="A29" s="7" t="s">
        <v>92</v>
      </c>
      <c r="B29" s="18" t="s">
        <v>99</v>
      </c>
      <c r="C29" s="4">
        <v>0</v>
      </c>
      <c r="D29" s="4">
        <v>15</v>
      </c>
      <c r="E29" s="5"/>
      <c r="F29" s="6" t="s">
        <v>103</v>
      </c>
      <c r="G29" s="18" t="s">
        <v>28</v>
      </c>
      <c r="H29" s="4">
        <v>3</v>
      </c>
      <c r="I29" s="4">
        <v>45</v>
      </c>
      <c r="J29" s="4"/>
      <c r="K29" s="22" t="s">
        <v>112</v>
      </c>
      <c r="L29" s="18" t="s">
        <v>21</v>
      </c>
      <c r="M29" s="4">
        <v>2</v>
      </c>
      <c r="N29" s="4">
        <v>60</v>
      </c>
      <c r="O29" s="5"/>
    </row>
    <row r="30" spans="1:15" ht="15.75" customHeight="1" x14ac:dyDescent="0.25">
      <c r="A30" s="7" t="s">
        <v>93</v>
      </c>
      <c r="B30" s="23" t="s">
        <v>263</v>
      </c>
      <c r="C30" s="4">
        <v>5</v>
      </c>
      <c r="D30" s="4">
        <v>75</v>
      </c>
      <c r="E30" s="5"/>
      <c r="F30" s="18" t="s">
        <v>104</v>
      </c>
      <c r="G30" s="18" t="s">
        <v>110</v>
      </c>
      <c r="H30" s="4">
        <v>4</v>
      </c>
      <c r="I30" s="4">
        <v>60</v>
      </c>
      <c r="J30" s="4"/>
      <c r="K30" s="22" t="s">
        <v>113</v>
      </c>
      <c r="L30" s="18" t="s">
        <v>118</v>
      </c>
      <c r="M30" s="4">
        <v>1</v>
      </c>
      <c r="N30" s="4">
        <v>15</v>
      </c>
      <c r="O30" s="5"/>
    </row>
    <row r="31" spans="1:15" ht="15.75" customHeight="1" x14ac:dyDescent="0.25">
      <c r="A31" s="7" t="s">
        <v>94</v>
      </c>
      <c r="B31" s="18" t="s">
        <v>100</v>
      </c>
      <c r="C31" s="4">
        <v>3</v>
      </c>
      <c r="D31" s="4">
        <v>60</v>
      </c>
      <c r="E31" s="5"/>
      <c r="F31" s="6" t="s">
        <v>105</v>
      </c>
      <c r="G31" s="18" t="s">
        <v>24</v>
      </c>
      <c r="H31" s="4">
        <v>2</v>
      </c>
      <c r="I31" s="4">
        <v>45</v>
      </c>
      <c r="J31" s="4"/>
      <c r="K31" s="7" t="s">
        <v>114</v>
      </c>
      <c r="L31" s="18" t="s">
        <v>119</v>
      </c>
      <c r="M31" s="4">
        <v>2</v>
      </c>
      <c r="N31" s="4">
        <v>60</v>
      </c>
      <c r="O31" s="5"/>
    </row>
    <row r="32" spans="1:15" ht="15.75" customHeight="1" x14ac:dyDescent="0.25">
      <c r="A32" s="7" t="s">
        <v>95</v>
      </c>
      <c r="B32" s="18" t="s">
        <v>101</v>
      </c>
      <c r="C32" s="4">
        <v>2</v>
      </c>
      <c r="D32" s="4">
        <v>45</v>
      </c>
      <c r="E32" s="5"/>
      <c r="F32" s="18" t="s">
        <v>106</v>
      </c>
      <c r="G32" s="18" t="s">
        <v>22</v>
      </c>
      <c r="H32" s="4">
        <v>2</v>
      </c>
      <c r="I32" s="4">
        <v>30</v>
      </c>
      <c r="J32" s="4"/>
      <c r="K32" s="22" t="s">
        <v>115</v>
      </c>
      <c r="L32" s="18" t="s">
        <v>120</v>
      </c>
      <c r="M32" s="4">
        <v>3</v>
      </c>
      <c r="N32" s="4">
        <v>45</v>
      </c>
      <c r="O32" s="5"/>
    </row>
    <row r="33" spans="1:15" ht="15.75" customHeight="1" x14ac:dyDescent="0.25">
      <c r="A33" s="7" t="s">
        <v>96</v>
      </c>
      <c r="B33" s="23" t="s">
        <v>262</v>
      </c>
      <c r="C33" s="4">
        <v>2</v>
      </c>
      <c r="D33" s="4">
        <v>45</v>
      </c>
      <c r="E33" s="5"/>
      <c r="F33" s="18" t="s">
        <v>107</v>
      </c>
      <c r="G33" s="18" t="s">
        <v>16</v>
      </c>
      <c r="H33" s="4">
        <v>3</v>
      </c>
      <c r="I33" s="4">
        <v>45</v>
      </c>
      <c r="J33" s="4"/>
      <c r="K33" s="7" t="s">
        <v>116</v>
      </c>
      <c r="L33" s="23" t="s">
        <v>264</v>
      </c>
      <c r="M33" s="4">
        <v>3</v>
      </c>
      <c r="N33" s="4">
        <v>60</v>
      </c>
      <c r="O33" s="25"/>
    </row>
    <row r="34" spans="1:15" ht="15.75" customHeight="1" x14ac:dyDescent="0.25">
      <c r="A34" s="7" t="s">
        <v>97</v>
      </c>
      <c r="B34" s="23" t="s">
        <v>261</v>
      </c>
      <c r="C34" s="4">
        <v>4</v>
      </c>
      <c r="D34" s="4">
        <v>60</v>
      </c>
      <c r="E34" s="5"/>
      <c r="F34" s="6" t="s">
        <v>108</v>
      </c>
      <c r="G34" s="18" t="s">
        <v>23</v>
      </c>
      <c r="H34" s="4">
        <v>4</v>
      </c>
      <c r="I34" s="4">
        <v>75</v>
      </c>
      <c r="J34" s="4"/>
      <c r="K34" s="7"/>
      <c r="L34" s="6"/>
      <c r="M34" s="4"/>
      <c r="N34" s="4"/>
      <c r="O34" s="5"/>
    </row>
    <row r="35" spans="1:15" ht="15.75" customHeight="1" x14ac:dyDescent="0.25">
      <c r="A35" s="7"/>
      <c r="B35" s="6"/>
      <c r="C35" s="4"/>
      <c r="D35" s="4"/>
      <c r="E35" s="5"/>
      <c r="F35" s="6"/>
      <c r="G35" s="6"/>
      <c r="H35" s="4"/>
      <c r="I35" s="4"/>
      <c r="J35" s="4"/>
      <c r="K35" s="7"/>
      <c r="L35" s="6"/>
      <c r="M35" s="4"/>
      <c r="N35" s="4"/>
      <c r="O35" s="5"/>
    </row>
    <row r="36" spans="1:15" ht="15.75" customHeight="1" thickBot="1" x14ac:dyDescent="0.3">
      <c r="A36" s="7"/>
      <c r="B36" s="6"/>
      <c r="C36" s="4"/>
      <c r="D36" s="4"/>
      <c r="E36" s="5"/>
      <c r="F36" s="6"/>
      <c r="G36" s="6"/>
      <c r="H36" s="4"/>
      <c r="I36" s="4"/>
      <c r="J36" s="4"/>
      <c r="K36" s="7"/>
      <c r="L36" s="6"/>
      <c r="M36" s="4"/>
      <c r="N36" s="4"/>
      <c r="O36" s="5"/>
    </row>
    <row r="37" spans="1:15" ht="15.75" customHeight="1" thickBot="1" x14ac:dyDescent="0.3">
      <c r="A37" s="53" t="s">
        <v>12</v>
      </c>
      <c r="B37" s="50"/>
      <c r="C37" s="1">
        <f t="shared" ref="C37:D37" si="5">SUM(C28:C36)</f>
        <v>19</v>
      </c>
      <c r="D37" s="1">
        <f t="shared" si="5"/>
        <v>360</v>
      </c>
      <c r="E37" s="2" t="str">
        <f>IF(SUMIF(E28:E36,"Aprovado",D28:D36)=D37,"PERIODO VENCIDO","INCOMPLETO")</f>
        <v>INCOMPLETO</v>
      </c>
      <c r="F37" s="62" t="s">
        <v>12</v>
      </c>
      <c r="G37" s="50"/>
      <c r="H37" s="1">
        <f t="shared" ref="H37:I37" si="6">SUM(H28:H36)</f>
        <v>21</v>
      </c>
      <c r="I37" s="1">
        <f t="shared" si="6"/>
        <v>345</v>
      </c>
      <c r="J37" s="2" t="str">
        <f>IF(SUMIF(J28:J36,"Aprovado",I28:I36)=I37,"PERIODO VENCIDO","INCOMPLETO")</f>
        <v>INCOMPLETO</v>
      </c>
      <c r="K37" s="53" t="s">
        <v>12</v>
      </c>
      <c r="L37" s="50"/>
      <c r="M37" s="1">
        <f t="shared" ref="M37:N37" si="7">SUM(M28:M36)</f>
        <v>15</v>
      </c>
      <c r="N37" s="1">
        <f t="shared" si="7"/>
        <v>300</v>
      </c>
      <c r="O37" s="2" t="str">
        <f>IF(SUMIF(O28:O36,"Aprovado",N28:N36)=N37,"PERIODO VENCIDO","INCOMPLETO")</f>
        <v>INCOMPLETO</v>
      </c>
    </row>
    <row r="38" spans="1:15" ht="15.75" customHeight="1" thickBot="1" x14ac:dyDescent="0.3">
      <c r="A38" s="8"/>
      <c r="B38" s="23"/>
      <c r="C38" s="4"/>
      <c r="D38" s="4"/>
      <c r="E38" s="4"/>
      <c r="F38" s="8"/>
      <c r="G38" s="23"/>
      <c r="H38" s="4"/>
      <c r="I38" s="4"/>
      <c r="J38" s="4"/>
      <c r="K38" s="8"/>
      <c r="L38" s="23"/>
      <c r="M38" s="4"/>
      <c r="N38" s="4"/>
      <c r="O38" s="4"/>
    </row>
    <row r="39" spans="1:15" ht="15.75" customHeight="1" thickBot="1" x14ac:dyDescent="0.35">
      <c r="A39" s="60" t="s">
        <v>121</v>
      </c>
      <c r="B39" s="50"/>
      <c r="C39" s="50"/>
      <c r="D39" s="50"/>
      <c r="E39" s="52"/>
      <c r="F39" s="8"/>
      <c r="G39" s="23"/>
      <c r="H39" s="4"/>
      <c r="I39" s="4"/>
      <c r="J39" s="4"/>
      <c r="K39" s="8"/>
      <c r="L39" s="23"/>
      <c r="M39" s="4"/>
      <c r="N39" s="4"/>
      <c r="O39" s="4"/>
    </row>
    <row r="40" spans="1:15" ht="15.75" customHeight="1" x14ac:dyDescent="0.25">
      <c r="A40" s="41" t="s">
        <v>6</v>
      </c>
      <c r="B40" s="42" t="s">
        <v>7</v>
      </c>
      <c r="C40" s="42" t="s">
        <v>8</v>
      </c>
      <c r="D40" s="42" t="s">
        <v>9</v>
      </c>
      <c r="E40" s="44" t="s">
        <v>260</v>
      </c>
      <c r="F40" s="8"/>
      <c r="G40" s="23"/>
      <c r="H40" s="4"/>
      <c r="I40" s="4"/>
      <c r="J40" s="4"/>
      <c r="K40" s="8"/>
      <c r="L40" s="23"/>
      <c r="M40" s="4"/>
      <c r="N40" s="4"/>
      <c r="O40" s="4"/>
    </row>
    <row r="41" spans="1:15" ht="15.75" customHeight="1" x14ac:dyDescent="0.25">
      <c r="A41" s="3" t="s">
        <v>122</v>
      </c>
      <c r="B41" s="18" t="s">
        <v>124</v>
      </c>
      <c r="C41" s="4">
        <v>4</v>
      </c>
      <c r="D41" s="4">
        <v>60</v>
      </c>
      <c r="E41" s="5"/>
      <c r="F41" s="8"/>
      <c r="G41" s="23"/>
      <c r="H41" s="4"/>
      <c r="I41" s="4"/>
      <c r="J41" s="4"/>
      <c r="K41" s="8"/>
      <c r="L41" s="23"/>
      <c r="M41" s="4"/>
      <c r="N41" s="4"/>
      <c r="O41" s="4"/>
    </row>
    <row r="42" spans="1:15" ht="15.75" customHeight="1" x14ac:dyDescent="0.25">
      <c r="A42" s="26" t="s">
        <v>123</v>
      </c>
      <c r="B42" s="18" t="s">
        <v>125</v>
      </c>
      <c r="C42" s="4">
        <v>4</v>
      </c>
      <c r="D42" s="4">
        <v>60</v>
      </c>
      <c r="E42" s="5"/>
      <c r="F42" s="8"/>
      <c r="G42" s="23"/>
      <c r="H42" s="4"/>
      <c r="I42" s="4"/>
      <c r="J42" s="4"/>
      <c r="K42" s="8"/>
      <c r="L42" s="23"/>
      <c r="M42" s="4"/>
      <c r="N42" s="4"/>
      <c r="O42" s="4"/>
    </row>
    <row r="43" spans="1:15" ht="15.75" customHeight="1" x14ac:dyDescent="0.25">
      <c r="A43" s="3"/>
      <c r="B43" s="18"/>
      <c r="C43" s="4"/>
      <c r="D43" s="4"/>
      <c r="E43" s="5"/>
      <c r="F43" s="8"/>
      <c r="G43" s="23"/>
      <c r="H43" s="4"/>
      <c r="I43" s="4"/>
      <c r="J43" s="4"/>
      <c r="K43" s="8"/>
      <c r="L43" s="23"/>
      <c r="M43" s="4"/>
      <c r="N43" s="4"/>
      <c r="O43" s="4"/>
    </row>
    <row r="44" spans="1:15" ht="15.75" customHeight="1" x14ac:dyDescent="0.25">
      <c r="A44" s="3"/>
      <c r="B44" s="18"/>
      <c r="C44" s="4"/>
      <c r="D44" s="4"/>
      <c r="E44" s="5"/>
      <c r="F44" s="8"/>
      <c r="G44" s="23"/>
      <c r="H44" s="4"/>
      <c r="I44" s="4"/>
      <c r="J44" s="4"/>
      <c r="K44" s="8"/>
      <c r="L44" s="23"/>
      <c r="M44" s="4"/>
      <c r="N44" s="4"/>
      <c r="O44" s="4"/>
    </row>
    <row r="45" spans="1:15" ht="15.75" customHeight="1" x14ac:dyDescent="0.25">
      <c r="A45" s="3"/>
      <c r="B45" s="18"/>
      <c r="C45" s="4"/>
      <c r="D45" s="4"/>
      <c r="E45" s="5"/>
      <c r="F45" s="8"/>
      <c r="G45" s="23"/>
      <c r="H45" s="4"/>
      <c r="I45" s="4"/>
      <c r="J45" s="4"/>
      <c r="K45" s="8"/>
      <c r="L45" s="23"/>
      <c r="M45" s="4"/>
      <c r="N45" s="4"/>
      <c r="O45" s="4"/>
    </row>
    <row r="46" spans="1:15" ht="15.75" customHeight="1" x14ac:dyDescent="0.25">
      <c r="A46" s="3"/>
      <c r="B46" s="6"/>
      <c r="C46" s="4"/>
      <c r="D46" s="4"/>
      <c r="E46" s="5"/>
      <c r="F46" s="8"/>
      <c r="G46" s="23"/>
      <c r="H46" s="4"/>
      <c r="I46" s="4"/>
      <c r="J46" s="4"/>
      <c r="K46" s="8"/>
      <c r="L46" s="23"/>
      <c r="M46" s="4"/>
      <c r="N46" s="4"/>
      <c r="O46" s="4"/>
    </row>
    <row r="47" spans="1:15" ht="15.75" customHeight="1" thickBot="1" x14ac:dyDescent="0.3">
      <c r="A47" s="3"/>
      <c r="B47" s="6"/>
      <c r="C47" s="4"/>
      <c r="D47" s="4"/>
      <c r="E47" s="5"/>
      <c r="F47" s="8"/>
      <c r="G47" s="23"/>
      <c r="H47" s="4"/>
      <c r="I47" s="4"/>
      <c r="J47" s="4"/>
      <c r="K47" s="8"/>
      <c r="L47" s="23"/>
      <c r="M47" s="4"/>
      <c r="N47" s="4"/>
      <c r="O47" s="4"/>
    </row>
    <row r="48" spans="1:15" ht="15.75" customHeight="1" thickBot="1" x14ac:dyDescent="0.3">
      <c r="A48" s="53" t="s">
        <v>12</v>
      </c>
      <c r="B48" s="50"/>
      <c r="C48" s="1">
        <f>SUM(C41:C46)</f>
        <v>8</v>
      </c>
      <c r="D48" s="1">
        <f>SUM(D41:D46)</f>
        <v>120</v>
      </c>
      <c r="E48" s="2" t="str">
        <f>IF(SUMIF(E41:E46,"Aprovado",D41:D46)=D48,"PERIODO VENCIDO","INCOMPLETO")</f>
        <v>INCOMPLETO</v>
      </c>
      <c r="F48" s="8"/>
      <c r="G48" s="23"/>
      <c r="H48" s="4"/>
      <c r="I48" s="4"/>
      <c r="J48" s="4"/>
      <c r="K48" s="8"/>
      <c r="L48" s="23"/>
      <c r="M48" s="4"/>
      <c r="N48" s="4"/>
      <c r="O48" s="4"/>
    </row>
    <row r="49" spans="1:15" ht="15.75" customHeight="1" thickBot="1" x14ac:dyDescent="0.3">
      <c r="A49" s="8"/>
      <c r="B49" s="23"/>
      <c r="C49" s="4"/>
      <c r="D49" s="4"/>
      <c r="E49" s="4"/>
      <c r="H49" s="4"/>
      <c r="I49" s="4"/>
      <c r="J49" s="4"/>
      <c r="M49" s="4"/>
      <c r="N49" s="4"/>
      <c r="O49" s="4"/>
    </row>
    <row r="50" spans="1:15" ht="15.75" customHeight="1" thickBot="1" x14ac:dyDescent="0.35">
      <c r="A50" s="54" t="s">
        <v>286</v>
      </c>
      <c r="B50" s="58"/>
      <c r="C50" s="58"/>
      <c r="D50" s="58"/>
      <c r="E50" s="59"/>
      <c r="F50" s="9"/>
      <c r="G50" s="63" t="s">
        <v>25</v>
      </c>
      <c r="H50" s="50"/>
      <c r="I50" s="50"/>
      <c r="J50" s="52"/>
      <c r="K50" s="9"/>
      <c r="L50" s="9"/>
      <c r="M50" s="10"/>
      <c r="N50" s="10"/>
      <c r="O50" s="10"/>
    </row>
    <row r="51" spans="1:15" ht="15.75" customHeight="1" x14ac:dyDescent="0.25">
      <c r="A51" s="41" t="s">
        <v>6</v>
      </c>
      <c r="B51" s="42" t="s">
        <v>7</v>
      </c>
      <c r="C51" s="42" t="s">
        <v>8</v>
      </c>
      <c r="D51" s="42" t="s">
        <v>9</v>
      </c>
      <c r="E51" s="44" t="s">
        <v>260</v>
      </c>
      <c r="G51" s="11" t="s">
        <v>26</v>
      </c>
      <c r="H51" s="61">
        <f ca="1">C2</f>
        <v>0</v>
      </c>
      <c r="I51" s="51"/>
      <c r="J51" s="12" t="s">
        <v>27</v>
      </c>
      <c r="M51" s="4"/>
      <c r="N51" s="4"/>
      <c r="O51" s="4"/>
    </row>
    <row r="52" spans="1:15" ht="15.75" customHeight="1" x14ac:dyDescent="0.25">
      <c r="A52" s="24" t="s">
        <v>190</v>
      </c>
      <c r="B52" s="6" t="s">
        <v>126</v>
      </c>
      <c r="C52" s="8">
        <v>2</v>
      </c>
      <c r="D52" s="4">
        <v>30</v>
      </c>
      <c r="E52" s="5"/>
      <c r="G52" s="3" t="s">
        <v>29</v>
      </c>
      <c r="H52" s="4">
        <f>H2</f>
        <v>0</v>
      </c>
      <c r="I52" s="4">
        <v>3315</v>
      </c>
      <c r="J52" s="13">
        <f t="shared" ref="J52:J57" si="8">(H52/I52)</f>
        <v>0</v>
      </c>
      <c r="M52" s="4"/>
      <c r="N52" s="4"/>
      <c r="O52" s="4"/>
    </row>
    <row r="53" spans="1:15" ht="15.75" customHeight="1" x14ac:dyDescent="0.25">
      <c r="A53" s="7" t="s">
        <v>191</v>
      </c>
      <c r="B53" s="6" t="s">
        <v>127</v>
      </c>
      <c r="C53" s="8">
        <v>2</v>
      </c>
      <c r="D53" s="4">
        <v>30</v>
      </c>
      <c r="E53" s="5"/>
      <c r="G53" s="26" t="s">
        <v>283</v>
      </c>
      <c r="H53" s="4">
        <f>+SUMIF(E52:E106,"Aprovado",D52:D106)</f>
        <v>0</v>
      </c>
      <c r="I53" s="4">
        <v>180</v>
      </c>
      <c r="J53" s="13">
        <f t="shared" si="8"/>
        <v>0</v>
      </c>
      <c r="M53" s="4"/>
      <c r="N53" s="4"/>
      <c r="O53" s="4"/>
    </row>
    <row r="54" spans="1:15" ht="15.75" customHeight="1" x14ac:dyDescent="0.25">
      <c r="A54" s="7" t="s">
        <v>192</v>
      </c>
      <c r="B54" s="23" t="s">
        <v>255</v>
      </c>
      <c r="C54" s="8">
        <v>1</v>
      </c>
      <c r="D54" s="4">
        <v>30</v>
      </c>
      <c r="E54" s="5"/>
      <c r="G54" s="26" t="s">
        <v>284</v>
      </c>
      <c r="H54" s="4">
        <f>+SUMIF(E52:E111,"Aprovado",D52:D111)</f>
        <v>0</v>
      </c>
      <c r="I54" s="4">
        <v>240</v>
      </c>
      <c r="J54" s="13">
        <f t="shared" si="8"/>
        <v>0</v>
      </c>
      <c r="M54" s="4"/>
      <c r="N54" s="4"/>
      <c r="O54" s="4"/>
    </row>
    <row r="55" spans="1:15" ht="15.75" customHeight="1" x14ac:dyDescent="0.25">
      <c r="A55" s="7" t="s">
        <v>193</v>
      </c>
      <c r="B55" s="6" t="s">
        <v>128</v>
      </c>
      <c r="C55" s="8">
        <v>2</v>
      </c>
      <c r="D55" s="4">
        <v>30</v>
      </c>
      <c r="E55" s="5"/>
      <c r="G55" s="26" t="s">
        <v>282</v>
      </c>
      <c r="H55" s="4">
        <f>+SUMIF(E115:E116,"Aprovado",D115:D116)</f>
        <v>0</v>
      </c>
      <c r="I55" s="4">
        <v>105</v>
      </c>
      <c r="J55" s="13">
        <f t="shared" si="8"/>
        <v>0</v>
      </c>
      <c r="M55" s="4"/>
      <c r="N55" s="4"/>
      <c r="O55" s="4"/>
    </row>
    <row r="56" spans="1:15" ht="15.75" customHeight="1" x14ac:dyDescent="0.25">
      <c r="A56" s="7" t="s">
        <v>194</v>
      </c>
      <c r="B56" s="6" t="s">
        <v>129</v>
      </c>
      <c r="C56" s="8">
        <v>2</v>
      </c>
      <c r="D56" s="4">
        <v>30</v>
      </c>
      <c r="E56" s="5"/>
      <c r="G56" s="26" t="s">
        <v>31</v>
      </c>
      <c r="H56" s="4"/>
      <c r="I56" s="4">
        <v>100</v>
      </c>
      <c r="J56" s="13">
        <f t="shared" si="8"/>
        <v>0</v>
      </c>
      <c r="M56" s="4"/>
      <c r="N56" s="4"/>
      <c r="O56" s="4"/>
    </row>
    <row r="57" spans="1:15" ht="15.75" customHeight="1" x14ac:dyDescent="0.25">
      <c r="A57" s="7" t="s">
        <v>195</v>
      </c>
      <c r="B57" s="6" t="s">
        <v>130</v>
      </c>
      <c r="C57" s="8">
        <v>2</v>
      </c>
      <c r="D57" s="4">
        <v>30</v>
      </c>
      <c r="E57" s="5"/>
      <c r="G57" s="26" t="s">
        <v>285</v>
      </c>
      <c r="H57" s="4">
        <f>+SUMIF(E120:E126,"Aprovado",D120:D126)</f>
        <v>0</v>
      </c>
      <c r="I57" s="4">
        <v>300</v>
      </c>
      <c r="J57" s="13">
        <f t="shared" si="8"/>
        <v>0</v>
      </c>
      <c r="M57" s="4"/>
      <c r="N57" s="4"/>
      <c r="O57" s="4"/>
    </row>
    <row r="58" spans="1:15" ht="15.75" customHeight="1" thickBot="1" x14ac:dyDescent="0.3">
      <c r="A58" s="7" t="s">
        <v>196</v>
      </c>
      <c r="B58" s="6" t="s">
        <v>131</v>
      </c>
      <c r="C58" s="8">
        <v>2</v>
      </c>
      <c r="D58" s="4">
        <v>30</v>
      </c>
      <c r="E58" s="5"/>
      <c r="G58" s="33" t="s">
        <v>30</v>
      </c>
      <c r="H58" s="14">
        <f>+SUMIF(E130,"Aprovado",D130)</f>
        <v>0</v>
      </c>
      <c r="I58" s="14">
        <v>180</v>
      </c>
      <c r="J58" s="15">
        <f t="shared" ref="J58" si="9">(H58/I58)</f>
        <v>0</v>
      </c>
      <c r="M58" s="4"/>
      <c r="N58" s="4"/>
      <c r="O58" s="4"/>
    </row>
    <row r="59" spans="1:15" ht="15.75" customHeight="1" thickBot="1" x14ac:dyDescent="0.3">
      <c r="A59" s="7" t="s">
        <v>197</v>
      </c>
      <c r="B59" s="6" t="s">
        <v>132</v>
      </c>
      <c r="C59" s="8">
        <v>2</v>
      </c>
      <c r="D59" s="4">
        <v>30</v>
      </c>
      <c r="E59" s="5"/>
      <c r="I59" s="4"/>
      <c r="J59" s="4"/>
      <c r="M59" s="4"/>
      <c r="N59" s="4"/>
      <c r="O59" s="4"/>
    </row>
    <row r="60" spans="1:15" ht="15.75" customHeight="1" thickBot="1" x14ac:dyDescent="0.3">
      <c r="A60" s="7" t="s">
        <v>198</v>
      </c>
      <c r="B60" s="6" t="s">
        <v>133</v>
      </c>
      <c r="C60" s="8">
        <v>2</v>
      </c>
      <c r="D60" s="4">
        <v>30</v>
      </c>
      <c r="E60" s="5"/>
      <c r="G60" s="28" t="s">
        <v>33</v>
      </c>
      <c r="H60" s="17"/>
      <c r="I60" s="4"/>
      <c r="J60" s="4"/>
      <c r="M60" s="4"/>
      <c r="N60" s="4"/>
      <c r="O60" s="4"/>
    </row>
    <row r="61" spans="1:15" ht="15.75" customHeight="1" thickBot="1" x14ac:dyDescent="0.3">
      <c r="A61" s="7" t="s">
        <v>199</v>
      </c>
      <c r="B61" s="6" t="s">
        <v>134</v>
      </c>
      <c r="C61" s="8">
        <v>2</v>
      </c>
      <c r="D61" s="4">
        <v>30</v>
      </c>
      <c r="E61" s="5"/>
      <c r="G61" s="28" t="s">
        <v>289</v>
      </c>
      <c r="H61" s="17"/>
      <c r="I61" s="4"/>
      <c r="J61" s="4"/>
      <c r="M61" s="4"/>
      <c r="N61" s="4"/>
      <c r="O61" s="4"/>
    </row>
    <row r="62" spans="1:15" ht="15.75" customHeight="1" thickBot="1" x14ac:dyDescent="0.3">
      <c r="A62" s="7" t="s">
        <v>200</v>
      </c>
      <c r="B62" s="6" t="s">
        <v>135</v>
      </c>
      <c r="C62" s="8">
        <v>2</v>
      </c>
      <c r="D62" s="4">
        <v>30</v>
      </c>
      <c r="E62" s="5"/>
      <c r="G62" s="29" t="s">
        <v>32</v>
      </c>
      <c r="H62" s="17"/>
      <c r="I62" s="4"/>
      <c r="J62" s="4"/>
      <c r="M62" s="4"/>
      <c r="N62" s="4"/>
      <c r="O62" s="4"/>
    </row>
    <row r="63" spans="1:15" ht="15.75" customHeight="1" thickBot="1" x14ac:dyDescent="0.3">
      <c r="A63" s="7" t="s">
        <v>201</v>
      </c>
      <c r="B63" s="6" t="s">
        <v>136</v>
      </c>
      <c r="C63" s="8">
        <v>2</v>
      </c>
      <c r="D63" s="4">
        <v>30</v>
      </c>
      <c r="E63" s="5"/>
      <c r="G63" s="16" t="s">
        <v>290</v>
      </c>
      <c r="H63" s="17"/>
      <c r="I63" s="4"/>
      <c r="J63" s="4"/>
      <c r="M63" s="4"/>
      <c r="N63" s="4"/>
      <c r="O63" s="4"/>
    </row>
    <row r="64" spans="1:15" ht="15.75" customHeight="1" x14ac:dyDescent="0.25">
      <c r="A64" s="7" t="s">
        <v>202</v>
      </c>
      <c r="B64" s="6" t="s">
        <v>137</v>
      </c>
      <c r="C64" s="8">
        <v>2</v>
      </c>
      <c r="D64" s="4">
        <v>30</v>
      </c>
      <c r="E64" s="5"/>
      <c r="H64" s="4"/>
      <c r="I64" s="4"/>
      <c r="J64" s="4"/>
      <c r="M64" s="4"/>
      <c r="N64" s="4"/>
      <c r="O64" s="4"/>
    </row>
    <row r="65" spans="1:15" ht="15.75" customHeight="1" x14ac:dyDescent="0.25">
      <c r="A65" s="7" t="s">
        <v>203</v>
      </c>
      <c r="B65" s="6" t="s">
        <v>138</v>
      </c>
      <c r="C65" s="8">
        <v>2</v>
      </c>
      <c r="D65" s="4">
        <v>30</v>
      </c>
      <c r="E65" s="5"/>
      <c r="H65" s="4"/>
      <c r="I65" s="4"/>
      <c r="J65" s="4"/>
      <c r="M65" s="4"/>
      <c r="N65" s="4"/>
      <c r="O65" s="4"/>
    </row>
    <row r="66" spans="1:15" ht="15.75" customHeight="1" x14ac:dyDescent="0.25">
      <c r="A66" s="7" t="s">
        <v>203</v>
      </c>
      <c r="B66" s="23" t="s">
        <v>259</v>
      </c>
      <c r="C66" s="8">
        <v>2</v>
      </c>
      <c r="D66" s="4">
        <v>30</v>
      </c>
      <c r="E66" s="5"/>
      <c r="H66" s="4"/>
      <c r="I66" s="4"/>
      <c r="J66" s="4"/>
      <c r="M66" s="4"/>
      <c r="N66" s="4"/>
      <c r="O66" s="4"/>
    </row>
    <row r="67" spans="1:15" ht="15.75" customHeight="1" x14ac:dyDescent="0.25">
      <c r="A67" s="7" t="s">
        <v>204</v>
      </c>
      <c r="B67" s="6" t="s">
        <v>139</v>
      </c>
      <c r="C67" s="8">
        <v>2</v>
      </c>
      <c r="D67" s="4">
        <v>30</v>
      </c>
      <c r="E67" s="5"/>
      <c r="H67" s="4"/>
      <c r="I67" s="4"/>
      <c r="J67" s="4"/>
      <c r="M67" s="4"/>
      <c r="N67" s="4"/>
      <c r="O67" s="4"/>
    </row>
    <row r="68" spans="1:15" ht="15.75" customHeight="1" x14ac:dyDescent="0.25">
      <c r="A68" s="24" t="s">
        <v>205</v>
      </c>
      <c r="B68" s="6" t="s">
        <v>140</v>
      </c>
      <c r="C68" s="8">
        <v>2</v>
      </c>
      <c r="D68" s="4">
        <v>30</v>
      </c>
      <c r="E68" s="5"/>
      <c r="H68" s="4"/>
      <c r="I68" s="4"/>
      <c r="J68" s="4"/>
      <c r="M68" s="4"/>
      <c r="N68" s="4"/>
      <c r="O68" s="4"/>
    </row>
    <row r="69" spans="1:15" ht="15.75" customHeight="1" x14ac:dyDescent="0.25">
      <c r="A69" s="7" t="s">
        <v>206</v>
      </c>
      <c r="B69" s="6" t="s">
        <v>141</v>
      </c>
      <c r="C69" s="8">
        <v>2</v>
      </c>
      <c r="D69" s="4">
        <v>30</v>
      </c>
      <c r="E69" s="5"/>
      <c r="H69" s="4"/>
      <c r="I69" s="4"/>
      <c r="J69" s="4"/>
      <c r="M69" s="4"/>
      <c r="N69" s="4"/>
      <c r="O69" s="4"/>
    </row>
    <row r="70" spans="1:15" ht="15.75" customHeight="1" x14ac:dyDescent="0.25">
      <c r="A70" s="7" t="s">
        <v>207</v>
      </c>
      <c r="B70" s="6" t="s">
        <v>142</v>
      </c>
      <c r="C70" s="8">
        <v>2</v>
      </c>
      <c r="D70" s="4">
        <v>30</v>
      </c>
      <c r="E70" s="5"/>
      <c r="H70" s="4"/>
      <c r="I70" s="4"/>
      <c r="J70" s="4"/>
      <c r="M70" s="4"/>
      <c r="N70" s="4"/>
      <c r="O70" s="4"/>
    </row>
    <row r="71" spans="1:15" ht="15.75" customHeight="1" x14ac:dyDescent="0.25">
      <c r="A71" s="7" t="s">
        <v>208</v>
      </c>
      <c r="B71" s="6" t="s">
        <v>143</v>
      </c>
      <c r="C71" s="8">
        <v>2</v>
      </c>
      <c r="D71" s="4">
        <v>30</v>
      </c>
      <c r="E71" s="5"/>
      <c r="H71" s="4"/>
      <c r="I71" s="4"/>
      <c r="J71" s="4"/>
      <c r="M71" s="4"/>
      <c r="N71" s="4"/>
      <c r="O71" s="4"/>
    </row>
    <row r="72" spans="1:15" ht="15.75" customHeight="1" x14ac:dyDescent="0.25">
      <c r="A72" s="7" t="s">
        <v>209</v>
      </c>
      <c r="B72" s="6" t="s">
        <v>144</v>
      </c>
      <c r="C72" s="8">
        <v>2</v>
      </c>
      <c r="D72" s="4">
        <v>30</v>
      </c>
      <c r="E72" s="5"/>
      <c r="H72" s="4"/>
      <c r="I72" s="4"/>
      <c r="J72" s="4"/>
      <c r="M72" s="4"/>
      <c r="N72" s="4"/>
      <c r="O72" s="4"/>
    </row>
    <row r="73" spans="1:15" ht="15.75" customHeight="1" x14ac:dyDescent="0.25">
      <c r="A73" s="7" t="s">
        <v>210</v>
      </c>
      <c r="B73" s="6" t="s">
        <v>145</v>
      </c>
      <c r="C73" s="8">
        <v>2</v>
      </c>
      <c r="D73" s="4">
        <v>30</v>
      </c>
      <c r="E73" s="5"/>
      <c r="H73" s="4"/>
      <c r="I73" s="4"/>
      <c r="J73" s="4"/>
      <c r="M73" s="4"/>
      <c r="N73" s="4"/>
      <c r="O73" s="4"/>
    </row>
    <row r="74" spans="1:15" ht="15.75" customHeight="1" x14ac:dyDescent="0.25">
      <c r="A74" s="7" t="s">
        <v>211</v>
      </c>
      <c r="B74" s="6" t="s">
        <v>146</v>
      </c>
      <c r="C74" s="8">
        <v>1</v>
      </c>
      <c r="D74" s="4">
        <v>30</v>
      </c>
      <c r="E74" s="5"/>
      <c r="H74" s="4"/>
      <c r="I74" s="4"/>
      <c r="J74" s="4"/>
      <c r="M74" s="4"/>
      <c r="N74" s="4"/>
      <c r="O74" s="4"/>
    </row>
    <row r="75" spans="1:15" ht="15.75" customHeight="1" x14ac:dyDescent="0.25">
      <c r="A75" s="7" t="s">
        <v>212</v>
      </c>
      <c r="B75" s="6" t="s">
        <v>147</v>
      </c>
      <c r="C75" s="8">
        <v>2</v>
      </c>
      <c r="D75" s="4">
        <v>30</v>
      </c>
      <c r="E75" s="5"/>
      <c r="H75" s="4"/>
      <c r="I75" s="4"/>
      <c r="J75" s="4"/>
      <c r="M75" s="4"/>
      <c r="N75" s="4"/>
      <c r="O75" s="4"/>
    </row>
    <row r="76" spans="1:15" ht="13.5" customHeight="1" x14ac:dyDescent="0.25">
      <c r="A76" s="7" t="s">
        <v>213</v>
      </c>
      <c r="B76" s="6" t="s">
        <v>148</v>
      </c>
      <c r="C76" s="8">
        <v>2</v>
      </c>
      <c r="D76" s="4">
        <v>30</v>
      </c>
      <c r="E76" s="5"/>
      <c r="H76" s="4"/>
      <c r="I76" s="4"/>
      <c r="J76" s="4"/>
      <c r="M76" s="4"/>
      <c r="N76" s="4"/>
      <c r="O76" s="4"/>
    </row>
    <row r="77" spans="1:15" ht="15.75" customHeight="1" x14ac:dyDescent="0.25">
      <c r="A77" s="7" t="s">
        <v>214</v>
      </c>
      <c r="B77" s="6" t="s">
        <v>149</v>
      </c>
      <c r="C77" s="8">
        <v>2</v>
      </c>
      <c r="D77" s="4">
        <v>30</v>
      </c>
      <c r="E77" s="5"/>
      <c r="H77" s="4"/>
      <c r="I77" s="4"/>
      <c r="J77" s="4"/>
      <c r="M77" s="4"/>
      <c r="N77" s="4"/>
      <c r="O77" s="4"/>
    </row>
    <row r="78" spans="1:15" ht="15.75" customHeight="1" x14ac:dyDescent="0.25">
      <c r="A78" s="7" t="s">
        <v>215</v>
      </c>
      <c r="B78" s="6" t="s">
        <v>150</v>
      </c>
      <c r="C78" s="8">
        <v>2</v>
      </c>
      <c r="D78" s="4">
        <v>30</v>
      </c>
      <c r="E78" s="5"/>
      <c r="H78" s="4"/>
      <c r="I78" s="4"/>
      <c r="J78" s="4"/>
      <c r="M78" s="4"/>
      <c r="N78" s="4"/>
      <c r="O78" s="4"/>
    </row>
    <row r="79" spans="1:15" ht="15.75" customHeight="1" x14ac:dyDescent="0.25">
      <c r="A79" s="7" t="s">
        <v>216</v>
      </c>
      <c r="B79" s="6" t="s">
        <v>151</v>
      </c>
      <c r="C79" s="8">
        <v>2</v>
      </c>
      <c r="D79" s="4">
        <v>30</v>
      </c>
      <c r="E79" s="5"/>
      <c r="H79" s="4"/>
      <c r="I79" s="4"/>
      <c r="J79" s="4"/>
      <c r="M79" s="4"/>
      <c r="N79" s="4"/>
      <c r="O79" s="4"/>
    </row>
    <row r="80" spans="1:15" ht="15.75" customHeight="1" x14ac:dyDescent="0.25">
      <c r="A80" s="7" t="s">
        <v>217</v>
      </c>
      <c r="B80" s="6" t="s">
        <v>152</v>
      </c>
      <c r="C80" s="8">
        <v>2</v>
      </c>
      <c r="D80" s="4">
        <v>30</v>
      </c>
      <c r="E80" s="5"/>
      <c r="H80" s="4"/>
      <c r="I80" s="4"/>
      <c r="J80" s="4"/>
      <c r="M80" s="4"/>
      <c r="N80" s="4"/>
      <c r="O80" s="4"/>
    </row>
    <row r="81" spans="1:15" ht="15.75" customHeight="1" x14ac:dyDescent="0.25">
      <c r="A81" s="7" t="s">
        <v>218</v>
      </c>
      <c r="B81" s="6" t="s">
        <v>153</v>
      </c>
      <c r="C81" s="8">
        <v>2</v>
      </c>
      <c r="D81" s="4">
        <v>30</v>
      </c>
      <c r="E81" s="5"/>
      <c r="H81" s="4"/>
      <c r="I81" s="4"/>
      <c r="J81" s="4"/>
      <c r="M81" s="4"/>
      <c r="N81" s="4"/>
      <c r="O81" s="4"/>
    </row>
    <row r="82" spans="1:15" ht="15.75" customHeight="1" x14ac:dyDescent="0.25">
      <c r="A82" s="7" t="s">
        <v>219</v>
      </c>
      <c r="B82" s="6" t="s">
        <v>154</v>
      </c>
      <c r="C82" s="8">
        <v>2</v>
      </c>
      <c r="D82" s="4">
        <v>30</v>
      </c>
      <c r="E82" s="5"/>
      <c r="H82" s="4"/>
      <c r="I82" s="4"/>
      <c r="J82" s="4"/>
      <c r="M82" s="4"/>
      <c r="N82" s="4"/>
      <c r="O82" s="4"/>
    </row>
    <row r="83" spans="1:15" ht="15.75" customHeight="1" x14ac:dyDescent="0.25">
      <c r="A83" s="7" t="s">
        <v>220</v>
      </c>
      <c r="B83" s="6" t="s">
        <v>155</v>
      </c>
      <c r="C83" s="8">
        <v>2</v>
      </c>
      <c r="D83" s="4">
        <v>30</v>
      </c>
      <c r="E83" s="5"/>
      <c r="H83" s="4"/>
      <c r="I83" s="4"/>
      <c r="J83" s="4"/>
      <c r="M83" s="4"/>
      <c r="N83" s="4"/>
      <c r="O83" s="4"/>
    </row>
    <row r="84" spans="1:15" ht="15.75" customHeight="1" x14ac:dyDescent="0.25">
      <c r="A84" s="7" t="s">
        <v>221</v>
      </c>
      <c r="B84" s="6" t="s">
        <v>156</v>
      </c>
      <c r="C84" s="8">
        <v>2</v>
      </c>
      <c r="D84" s="4">
        <v>30</v>
      </c>
      <c r="E84" s="5"/>
      <c r="H84" s="4"/>
      <c r="I84" s="4"/>
      <c r="J84" s="4"/>
      <c r="M84" s="4"/>
      <c r="N84" s="4"/>
      <c r="O84" s="4"/>
    </row>
    <row r="85" spans="1:15" ht="15.75" customHeight="1" x14ac:dyDescent="0.25">
      <c r="A85" s="7" t="s">
        <v>222</v>
      </c>
      <c r="B85" s="6" t="s">
        <v>157</v>
      </c>
      <c r="C85" s="8">
        <v>2</v>
      </c>
      <c r="D85" s="4">
        <v>30</v>
      </c>
      <c r="E85" s="5"/>
      <c r="H85" s="4"/>
      <c r="I85" s="4"/>
      <c r="J85" s="4"/>
      <c r="M85" s="4"/>
      <c r="N85" s="4"/>
      <c r="O85" s="4"/>
    </row>
    <row r="86" spans="1:15" ht="15.75" customHeight="1" x14ac:dyDescent="0.25">
      <c r="A86" s="7" t="s">
        <v>223</v>
      </c>
      <c r="B86" s="6" t="s">
        <v>158</v>
      </c>
      <c r="C86" s="8">
        <v>2</v>
      </c>
      <c r="D86" s="4">
        <v>30</v>
      </c>
      <c r="E86" s="5"/>
      <c r="H86" s="4"/>
      <c r="I86" s="4"/>
      <c r="J86" s="4"/>
      <c r="M86" s="4"/>
      <c r="N86" s="4"/>
      <c r="O86" s="4"/>
    </row>
    <row r="87" spans="1:15" ht="15.75" customHeight="1" x14ac:dyDescent="0.25">
      <c r="A87" s="7" t="s">
        <v>224</v>
      </c>
      <c r="B87" s="6" t="s">
        <v>159</v>
      </c>
      <c r="C87" s="8">
        <v>2</v>
      </c>
      <c r="D87" s="4">
        <v>30</v>
      </c>
      <c r="E87" s="5"/>
      <c r="H87" s="4"/>
      <c r="I87" s="4"/>
      <c r="J87" s="4"/>
      <c r="M87" s="4"/>
      <c r="N87" s="4"/>
      <c r="O87" s="4"/>
    </row>
    <row r="88" spans="1:15" ht="15.75" customHeight="1" x14ac:dyDescent="0.25">
      <c r="A88" s="7" t="s">
        <v>225</v>
      </c>
      <c r="B88" s="6" t="s">
        <v>160</v>
      </c>
      <c r="C88" s="8">
        <v>2</v>
      </c>
      <c r="D88" s="4">
        <v>30</v>
      </c>
      <c r="E88" s="5"/>
      <c r="H88" s="4"/>
      <c r="I88" s="4"/>
      <c r="J88" s="4"/>
      <c r="M88" s="4"/>
      <c r="N88" s="4"/>
      <c r="O88" s="4"/>
    </row>
    <row r="89" spans="1:15" ht="15.75" customHeight="1" x14ac:dyDescent="0.25">
      <c r="A89" s="7" t="s">
        <v>226</v>
      </c>
      <c r="B89" s="6" t="s">
        <v>161</v>
      </c>
      <c r="C89" s="8">
        <v>2</v>
      </c>
      <c r="D89" s="4">
        <v>30</v>
      </c>
      <c r="E89" s="5"/>
      <c r="H89" s="4"/>
      <c r="I89" s="4"/>
      <c r="J89" s="4"/>
      <c r="M89" s="4"/>
      <c r="N89" s="4"/>
      <c r="O89" s="4"/>
    </row>
    <row r="90" spans="1:15" ht="15.75" customHeight="1" x14ac:dyDescent="0.25">
      <c r="A90" s="7" t="s">
        <v>227</v>
      </c>
      <c r="B90" s="6" t="s">
        <v>162</v>
      </c>
      <c r="C90" s="8">
        <v>2</v>
      </c>
      <c r="D90" s="4">
        <v>30</v>
      </c>
      <c r="E90" s="5"/>
      <c r="H90" s="4"/>
      <c r="I90" s="4"/>
      <c r="J90" s="4"/>
      <c r="M90" s="4"/>
      <c r="N90" s="4"/>
      <c r="O90" s="4"/>
    </row>
    <row r="91" spans="1:15" ht="15.75" customHeight="1" x14ac:dyDescent="0.25">
      <c r="A91" s="7" t="s">
        <v>228</v>
      </c>
      <c r="B91" s="6" t="s">
        <v>163</v>
      </c>
      <c r="C91" s="8">
        <v>2</v>
      </c>
      <c r="D91" s="4">
        <v>30</v>
      </c>
      <c r="E91" s="5"/>
      <c r="H91" s="4"/>
      <c r="I91" s="4"/>
      <c r="J91" s="4"/>
      <c r="M91" s="4"/>
      <c r="N91" s="4"/>
      <c r="O91" s="4"/>
    </row>
    <row r="92" spans="1:15" ht="15.75" customHeight="1" x14ac:dyDescent="0.25">
      <c r="A92" s="7" t="s">
        <v>229</v>
      </c>
      <c r="B92" s="6" t="s">
        <v>164</v>
      </c>
      <c r="C92" s="8">
        <v>2</v>
      </c>
      <c r="D92" s="4">
        <v>30</v>
      </c>
      <c r="E92" s="5"/>
      <c r="H92" s="4"/>
      <c r="I92" s="4"/>
      <c r="J92" s="4"/>
      <c r="M92" s="4"/>
      <c r="N92" s="4"/>
      <c r="O92" s="4"/>
    </row>
    <row r="93" spans="1:15" ht="15.75" customHeight="1" x14ac:dyDescent="0.25">
      <c r="A93" s="7" t="s">
        <v>230</v>
      </c>
      <c r="B93" s="6" t="s">
        <v>165</v>
      </c>
      <c r="C93" s="8">
        <v>2</v>
      </c>
      <c r="D93" s="4">
        <v>30</v>
      </c>
      <c r="E93" s="5"/>
      <c r="H93" s="4"/>
      <c r="I93" s="4"/>
      <c r="J93" s="4"/>
      <c r="M93" s="4"/>
      <c r="N93" s="4"/>
      <c r="O93" s="4"/>
    </row>
    <row r="94" spans="1:15" ht="15.75" customHeight="1" x14ac:dyDescent="0.25">
      <c r="A94" s="24" t="s">
        <v>231</v>
      </c>
      <c r="B94" s="6" t="s">
        <v>166</v>
      </c>
      <c r="C94" s="8">
        <v>2</v>
      </c>
      <c r="D94" s="4">
        <v>30</v>
      </c>
      <c r="E94" s="5"/>
      <c r="H94" s="4"/>
      <c r="I94" s="4"/>
      <c r="J94" s="4"/>
      <c r="M94" s="4"/>
      <c r="N94" s="4"/>
      <c r="O94" s="4"/>
    </row>
    <row r="95" spans="1:15" ht="15.75" customHeight="1" x14ac:dyDescent="0.25">
      <c r="A95" s="7" t="s">
        <v>232</v>
      </c>
      <c r="B95" s="6" t="s">
        <v>167</v>
      </c>
      <c r="C95" s="8">
        <v>2</v>
      </c>
      <c r="D95" s="4">
        <v>30</v>
      </c>
      <c r="E95" s="5"/>
      <c r="H95" s="4"/>
      <c r="I95" s="4"/>
      <c r="J95" s="4"/>
      <c r="M95" s="4"/>
      <c r="N95" s="4"/>
      <c r="O95" s="4"/>
    </row>
    <row r="96" spans="1:15" ht="15.75" customHeight="1" x14ac:dyDescent="0.25">
      <c r="A96" s="7" t="s">
        <v>233</v>
      </c>
      <c r="B96" s="6" t="s">
        <v>168</v>
      </c>
      <c r="C96" s="8">
        <v>2</v>
      </c>
      <c r="D96" s="4">
        <v>30</v>
      </c>
      <c r="E96" s="5"/>
      <c r="H96" s="4"/>
      <c r="I96" s="4"/>
      <c r="J96" s="4"/>
      <c r="M96" s="4"/>
      <c r="N96" s="4"/>
      <c r="O96" s="4"/>
    </row>
    <row r="97" spans="1:15" ht="15.75" customHeight="1" x14ac:dyDescent="0.25">
      <c r="A97" s="7" t="s">
        <v>234</v>
      </c>
      <c r="B97" s="6" t="s">
        <v>169</v>
      </c>
      <c r="C97" s="8">
        <v>2</v>
      </c>
      <c r="D97" s="4">
        <v>30</v>
      </c>
      <c r="E97" s="5"/>
      <c r="H97" s="4"/>
      <c r="I97" s="4"/>
      <c r="J97" s="4"/>
      <c r="M97" s="4"/>
      <c r="N97" s="4"/>
      <c r="O97" s="4"/>
    </row>
    <row r="98" spans="1:15" ht="15.75" customHeight="1" x14ac:dyDescent="0.25">
      <c r="A98" s="7" t="s">
        <v>235</v>
      </c>
      <c r="B98" s="6" t="s">
        <v>170</v>
      </c>
      <c r="C98" s="8">
        <v>2</v>
      </c>
      <c r="D98" s="4">
        <v>30</v>
      </c>
      <c r="E98" s="5"/>
      <c r="H98" s="4"/>
      <c r="I98" s="4"/>
      <c r="J98" s="4"/>
      <c r="M98" s="4"/>
      <c r="N98" s="4"/>
      <c r="O98" s="4"/>
    </row>
    <row r="99" spans="1:15" ht="15.75" customHeight="1" x14ac:dyDescent="0.25">
      <c r="A99" s="7" t="s">
        <v>236</v>
      </c>
      <c r="B99" s="6" t="s">
        <v>171</v>
      </c>
      <c r="C99" s="8">
        <v>2</v>
      </c>
      <c r="D99" s="4">
        <v>30</v>
      </c>
      <c r="E99" s="5"/>
      <c r="H99" s="4"/>
      <c r="I99" s="4"/>
      <c r="J99" s="4"/>
      <c r="M99" s="4"/>
      <c r="N99" s="4"/>
      <c r="O99" s="4"/>
    </row>
    <row r="100" spans="1:15" ht="15.75" customHeight="1" x14ac:dyDescent="0.25">
      <c r="A100" s="7" t="s">
        <v>237</v>
      </c>
      <c r="B100" s="6" t="s">
        <v>172</v>
      </c>
      <c r="C100" s="8">
        <v>2</v>
      </c>
      <c r="D100" s="4">
        <v>30</v>
      </c>
      <c r="E100" s="5"/>
      <c r="H100" s="4"/>
      <c r="I100" s="4"/>
      <c r="J100" s="4"/>
      <c r="M100" s="4"/>
      <c r="N100" s="4"/>
      <c r="O100" s="4"/>
    </row>
    <row r="101" spans="1:15" ht="15.75" customHeight="1" x14ac:dyDescent="0.25">
      <c r="A101" s="7" t="s">
        <v>238</v>
      </c>
      <c r="B101" s="6" t="s">
        <v>173</v>
      </c>
      <c r="C101" s="8">
        <v>2</v>
      </c>
      <c r="D101" s="4">
        <v>30</v>
      </c>
      <c r="E101" s="5"/>
      <c r="H101" s="4"/>
      <c r="I101" s="4"/>
      <c r="J101" s="4"/>
      <c r="M101" s="4"/>
      <c r="N101" s="4"/>
      <c r="O101" s="4"/>
    </row>
    <row r="102" spans="1:15" ht="15.75" customHeight="1" x14ac:dyDescent="0.25">
      <c r="A102" s="7" t="s">
        <v>239</v>
      </c>
      <c r="B102" s="6" t="s">
        <v>174</v>
      </c>
      <c r="C102" s="8">
        <v>2</v>
      </c>
      <c r="D102" s="4">
        <v>30</v>
      </c>
      <c r="E102" s="5"/>
      <c r="H102" s="4"/>
      <c r="I102" s="4"/>
      <c r="J102" s="4"/>
      <c r="M102" s="4"/>
      <c r="N102" s="4"/>
      <c r="O102" s="4"/>
    </row>
    <row r="103" spans="1:15" ht="15.75" customHeight="1" x14ac:dyDescent="0.25">
      <c r="A103" s="7" t="s">
        <v>240</v>
      </c>
      <c r="B103" s="6" t="s">
        <v>175</v>
      </c>
      <c r="C103" s="8">
        <v>2</v>
      </c>
      <c r="D103" s="4">
        <v>30</v>
      </c>
      <c r="E103" s="5"/>
      <c r="H103" s="4"/>
      <c r="I103" s="4"/>
      <c r="J103" s="4"/>
      <c r="M103" s="4"/>
      <c r="N103" s="4"/>
      <c r="O103" s="4"/>
    </row>
    <row r="104" spans="1:15" ht="15.75" customHeight="1" x14ac:dyDescent="0.25">
      <c r="A104" s="7" t="s">
        <v>241</v>
      </c>
      <c r="B104" s="6" t="s">
        <v>176</v>
      </c>
      <c r="C104" s="8">
        <v>2</v>
      </c>
      <c r="D104" s="4">
        <v>30</v>
      </c>
      <c r="E104" s="5"/>
      <c r="H104" s="4"/>
      <c r="I104" s="4"/>
      <c r="J104" s="4"/>
      <c r="M104" s="4"/>
      <c r="N104" s="4"/>
      <c r="O104" s="4"/>
    </row>
    <row r="105" spans="1:15" ht="15.75" customHeight="1" x14ac:dyDescent="0.25">
      <c r="A105" s="7" t="s">
        <v>242</v>
      </c>
      <c r="B105" s="6" t="s">
        <v>177</v>
      </c>
      <c r="C105" s="8">
        <v>2</v>
      </c>
      <c r="D105" s="4">
        <v>30</v>
      </c>
      <c r="E105" s="5"/>
      <c r="H105" s="4"/>
      <c r="I105" s="4"/>
      <c r="J105" s="4"/>
      <c r="M105" s="4"/>
      <c r="N105" s="4"/>
      <c r="O105" s="4"/>
    </row>
    <row r="106" spans="1:15" ht="15.75" customHeight="1" thickBot="1" x14ac:dyDescent="0.3">
      <c r="A106" s="34" t="s">
        <v>243</v>
      </c>
      <c r="B106" s="35" t="s">
        <v>178</v>
      </c>
      <c r="C106" s="36">
        <v>2</v>
      </c>
      <c r="D106" s="37">
        <v>30</v>
      </c>
      <c r="E106" s="38"/>
      <c r="H106" s="4"/>
      <c r="I106" s="4"/>
      <c r="J106" s="4"/>
      <c r="M106" s="4"/>
      <c r="N106" s="4"/>
      <c r="O106" s="4"/>
    </row>
    <row r="107" spans="1:15" ht="15.75" customHeight="1" thickBot="1" x14ac:dyDescent="0.3">
      <c r="A107" s="8"/>
      <c r="B107" s="23"/>
      <c r="C107" s="4"/>
      <c r="D107" s="4"/>
      <c r="E107" s="4"/>
      <c r="H107" s="4"/>
      <c r="I107" s="4"/>
      <c r="J107" s="4"/>
      <c r="M107" s="4"/>
      <c r="N107" s="4"/>
      <c r="O107" s="4"/>
    </row>
    <row r="108" spans="1:15" ht="15.75" customHeight="1" thickBot="1" x14ac:dyDescent="0.35">
      <c r="A108" s="54" t="s">
        <v>287</v>
      </c>
      <c r="B108" s="58"/>
      <c r="C108" s="58"/>
      <c r="D108" s="58"/>
      <c r="E108" s="59"/>
      <c r="H108" s="4"/>
      <c r="I108" s="4"/>
      <c r="J108" s="4"/>
      <c r="M108" s="4"/>
      <c r="N108" s="4"/>
      <c r="O108" s="4"/>
    </row>
    <row r="109" spans="1:15" ht="15.75" customHeight="1" x14ac:dyDescent="0.25">
      <c r="A109" s="41" t="s">
        <v>6</v>
      </c>
      <c r="B109" s="42" t="s">
        <v>7</v>
      </c>
      <c r="C109" s="42" t="s">
        <v>8</v>
      </c>
      <c r="D109" s="42" t="s">
        <v>9</v>
      </c>
      <c r="E109" s="44" t="s">
        <v>260</v>
      </c>
      <c r="H109" s="4"/>
      <c r="I109" s="4"/>
      <c r="J109" s="4"/>
      <c r="M109" s="4"/>
      <c r="N109" s="4"/>
      <c r="O109" s="4"/>
    </row>
    <row r="110" spans="1:15" ht="15.75" customHeight="1" x14ac:dyDescent="0.25">
      <c r="A110" s="7" t="s">
        <v>244</v>
      </c>
      <c r="B110" s="6" t="s">
        <v>179</v>
      </c>
      <c r="C110" s="8">
        <v>3</v>
      </c>
      <c r="D110" s="4">
        <v>60</v>
      </c>
      <c r="E110" s="5"/>
      <c r="H110" s="4"/>
      <c r="I110" s="4"/>
      <c r="J110" s="4"/>
      <c r="M110" s="4"/>
      <c r="N110" s="4"/>
      <c r="O110" s="4"/>
    </row>
    <row r="111" spans="1:15" ht="15.75" customHeight="1" thickBot="1" x14ac:dyDescent="0.3">
      <c r="A111" s="34" t="s">
        <v>245</v>
      </c>
      <c r="B111" s="35" t="s">
        <v>180</v>
      </c>
      <c r="C111" s="36">
        <v>4</v>
      </c>
      <c r="D111" s="37">
        <v>60</v>
      </c>
      <c r="E111" s="38"/>
      <c r="H111" s="4"/>
      <c r="I111" s="4"/>
      <c r="J111" s="4"/>
      <c r="M111" s="4"/>
      <c r="N111" s="4"/>
      <c r="O111" s="4"/>
    </row>
    <row r="112" spans="1:15" ht="15.75" customHeight="1" thickBot="1" x14ac:dyDescent="0.3">
      <c r="A112" s="8"/>
      <c r="B112" s="23"/>
      <c r="C112" s="4"/>
      <c r="D112" s="4"/>
      <c r="E112" s="4"/>
      <c r="H112" s="4"/>
      <c r="I112" s="4"/>
      <c r="J112" s="4"/>
      <c r="M112" s="4"/>
      <c r="N112" s="4"/>
      <c r="O112" s="4"/>
    </row>
    <row r="113" spans="1:15" ht="15.75" customHeight="1" thickBot="1" x14ac:dyDescent="0.35">
      <c r="A113" s="54" t="s">
        <v>288</v>
      </c>
      <c r="B113" s="58"/>
      <c r="C113" s="58"/>
      <c r="D113" s="58"/>
      <c r="E113" s="59"/>
      <c r="H113" s="4"/>
      <c r="I113" s="4"/>
      <c r="J113" s="4"/>
      <c r="M113" s="4"/>
      <c r="N113" s="4"/>
      <c r="O113" s="4"/>
    </row>
    <row r="114" spans="1:15" ht="15.75" customHeight="1" x14ac:dyDescent="0.25">
      <c r="A114" s="41" t="s">
        <v>6</v>
      </c>
      <c r="B114" s="42" t="s">
        <v>7</v>
      </c>
      <c r="C114" s="42" t="s">
        <v>8</v>
      </c>
      <c r="D114" s="42" t="s">
        <v>9</v>
      </c>
      <c r="E114" s="44" t="s">
        <v>260</v>
      </c>
      <c r="H114" s="4"/>
      <c r="I114" s="4"/>
      <c r="J114" s="4"/>
      <c r="M114" s="4"/>
      <c r="N114" s="4"/>
      <c r="O114" s="4"/>
    </row>
    <row r="115" spans="1:15" ht="15.75" customHeight="1" x14ac:dyDescent="0.25">
      <c r="A115" s="7" t="s">
        <v>246</v>
      </c>
      <c r="B115" s="6" t="s">
        <v>181</v>
      </c>
      <c r="C115" s="8">
        <v>2</v>
      </c>
      <c r="D115" s="4">
        <v>30</v>
      </c>
      <c r="E115" s="5"/>
      <c r="H115" s="4"/>
      <c r="I115" s="4"/>
      <c r="J115" s="4"/>
      <c r="M115" s="4"/>
      <c r="N115" s="4"/>
      <c r="O115" s="4"/>
    </row>
    <row r="116" spans="1:15" ht="15.75" customHeight="1" thickBot="1" x14ac:dyDescent="0.3">
      <c r="A116" s="34" t="s">
        <v>247</v>
      </c>
      <c r="B116" s="35" t="s">
        <v>182</v>
      </c>
      <c r="C116" s="36">
        <v>3</v>
      </c>
      <c r="D116" s="37">
        <v>75</v>
      </c>
      <c r="E116" s="38"/>
      <c r="H116" s="4"/>
      <c r="I116" s="4"/>
      <c r="J116" s="4"/>
      <c r="M116" s="4"/>
      <c r="N116" s="4"/>
      <c r="O116" s="4"/>
    </row>
    <row r="117" spans="1:15" ht="15.75" customHeight="1" thickBot="1" x14ac:dyDescent="0.3">
      <c r="A117" s="8"/>
      <c r="B117" s="23"/>
      <c r="C117" s="4"/>
      <c r="D117" s="4"/>
      <c r="E117" s="4"/>
      <c r="H117" s="4"/>
      <c r="I117" s="4"/>
      <c r="J117" s="4"/>
      <c r="M117" s="4"/>
      <c r="N117" s="4"/>
      <c r="O117" s="4"/>
    </row>
    <row r="118" spans="1:15" ht="15.75" customHeight="1" thickBot="1" x14ac:dyDescent="0.35">
      <c r="A118" s="54" t="s">
        <v>285</v>
      </c>
      <c r="B118" s="58"/>
      <c r="C118" s="58"/>
      <c r="D118" s="58"/>
      <c r="E118" s="59"/>
      <c r="H118" s="4"/>
      <c r="I118" s="4"/>
      <c r="J118" s="4"/>
      <c r="M118" s="4"/>
      <c r="N118" s="4"/>
      <c r="O118" s="4"/>
    </row>
    <row r="119" spans="1:15" ht="15.75" customHeight="1" x14ac:dyDescent="0.25">
      <c r="A119" s="45" t="s">
        <v>6</v>
      </c>
      <c r="B119" s="42" t="s">
        <v>7</v>
      </c>
      <c r="C119" s="42" t="s">
        <v>8</v>
      </c>
      <c r="D119" s="42" t="s">
        <v>9</v>
      </c>
      <c r="E119" s="44" t="s">
        <v>260</v>
      </c>
      <c r="H119" s="4"/>
      <c r="I119" s="4"/>
      <c r="J119" s="4"/>
      <c r="M119" s="4"/>
      <c r="N119" s="4"/>
      <c r="O119" s="4"/>
    </row>
    <row r="120" spans="1:15" ht="15" customHeight="1" x14ac:dyDescent="0.25">
      <c r="A120" s="7" t="s">
        <v>248</v>
      </c>
      <c r="B120" s="6" t="s">
        <v>183</v>
      </c>
      <c r="C120" s="8">
        <v>2</v>
      </c>
      <c r="D120" s="4">
        <v>60</v>
      </c>
      <c r="E120" s="5"/>
    </row>
    <row r="121" spans="1:15" ht="15" customHeight="1" x14ac:dyDescent="0.25">
      <c r="A121" s="7" t="s">
        <v>249</v>
      </c>
      <c r="B121" s="6" t="s">
        <v>184</v>
      </c>
      <c r="C121" s="8">
        <v>2</v>
      </c>
      <c r="D121" s="4">
        <v>60</v>
      </c>
      <c r="E121" s="5"/>
    </row>
    <row r="122" spans="1:15" ht="15" customHeight="1" x14ac:dyDescent="0.25">
      <c r="A122" s="7" t="s">
        <v>250</v>
      </c>
      <c r="B122" s="23" t="s">
        <v>185</v>
      </c>
      <c r="C122" s="8">
        <v>2</v>
      </c>
      <c r="D122" s="4">
        <v>60</v>
      </c>
      <c r="E122" s="5"/>
    </row>
    <row r="123" spans="1:15" ht="15" customHeight="1" x14ac:dyDescent="0.25">
      <c r="A123" s="7" t="s">
        <v>251</v>
      </c>
      <c r="B123" s="6" t="s">
        <v>186</v>
      </c>
      <c r="C123" s="8">
        <v>2</v>
      </c>
      <c r="D123" s="4">
        <v>60</v>
      </c>
      <c r="E123" s="5"/>
    </row>
    <row r="124" spans="1:15" ht="15" customHeight="1" x14ac:dyDescent="0.25">
      <c r="A124" s="7" t="s">
        <v>252</v>
      </c>
      <c r="B124" s="6" t="s">
        <v>187</v>
      </c>
      <c r="C124" s="8">
        <v>2</v>
      </c>
      <c r="D124" s="4">
        <v>60</v>
      </c>
      <c r="E124" s="5"/>
    </row>
    <row r="125" spans="1:15" ht="15" customHeight="1" x14ac:dyDescent="0.25">
      <c r="A125" s="7" t="s">
        <v>253</v>
      </c>
      <c r="B125" s="6" t="s">
        <v>188</v>
      </c>
      <c r="C125" s="8">
        <v>2</v>
      </c>
      <c r="D125" s="4">
        <v>60</v>
      </c>
      <c r="E125" s="5"/>
    </row>
    <row r="126" spans="1:15" ht="15" customHeight="1" thickBot="1" x14ac:dyDescent="0.3">
      <c r="A126" s="34" t="s">
        <v>254</v>
      </c>
      <c r="B126" s="35" t="s">
        <v>189</v>
      </c>
      <c r="C126" s="36">
        <v>2</v>
      </c>
      <c r="D126" s="37">
        <v>60</v>
      </c>
      <c r="E126" s="38"/>
    </row>
    <row r="127" spans="1:15" ht="15" customHeight="1" thickBot="1" x14ac:dyDescent="0.3">
      <c r="A127" s="8"/>
      <c r="B127" s="23"/>
      <c r="C127" s="4"/>
      <c r="D127" s="4"/>
      <c r="E127" s="4"/>
    </row>
    <row r="128" spans="1:15" ht="15" customHeight="1" thickBot="1" x14ac:dyDescent="0.35">
      <c r="A128" s="54" t="s">
        <v>30</v>
      </c>
      <c r="B128" s="58"/>
      <c r="C128" s="58"/>
      <c r="D128" s="58"/>
      <c r="E128" s="59"/>
    </row>
    <row r="129" spans="1:5" ht="15" customHeight="1" x14ac:dyDescent="0.25">
      <c r="A129" s="41" t="s">
        <v>6</v>
      </c>
      <c r="B129" s="42" t="s">
        <v>7</v>
      </c>
      <c r="C129" s="42" t="s">
        <v>8</v>
      </c>
      <c r="D129" s="42" t="s">
        <v>9</v>
      </c>
      <c r="E129" s="44" t="s">
        <v>260</v>
      </c>
    </row>
    <row r="130" spans="1:5" ht="15" customHeight="1" thickBot="1" x14ac:dyDescent="0.3">
      <c r="A130" s="39" t="s">
        <v>256</v>
      </c>
      <c r="B130" s="40" t="s">
        <v>257</v>
      </c>
      <c r="C130" s="36">
        <v>6</v>
      </c>
      <c r="D130" s="37">
        <v>180</v>
      </c>
      <c r="E130" s="38"/>
    </row>
  </sheetData>
  <dataConsolidate/>
  <mergeCells count="31">
    <mergeCell ref="A113:E113"/>
    <mergeCell ref="A118:E118"/>
    <mergeCell ref="A128:E128"/>
    <mergeCell ref="K37:L37"/>
    <mergeCell ref="A39:E39"/>
    <mergeCell ref="A48:B48"/>
    <mergeCell ref="H51:I51"/>
    <mergeCell ref="A50:E50"/>
    <mergeCell ref="A37:B37"/>
    <mergeCell ref="F37:G37"/>
    <mergeCell ref="G50:J50"/>
    <mergeCell ref="K26:O26"/>
    <mergeCell ref="A26:E26"/>
    <mergeCell ref="K2:L2"/>
    <mergeCell ref="F26:J26"/>
    <mergeCell ref="A108:E108"/>
    <mergeCell ref="A1:O1"/>
    <mergeCell ref="F2:G2"/>
    <mergeCell ref="A2:B2"/>
    <mergeCell ref="A24:B24"/>
    <mergeCell ref="F24:G24"/>
    <mergeCell ref="K14:O14"/>
    <mergeCell ref="A12:B12"/>
    <mergeCell ref="F12:G12"/>
    <mergeCell ref="K12:L12"/>
    <mergeCell ref="F3:J3"/>
    <mergeCell ref="K3:O3"/>
    <mergeCell ref="K24:L24"/>
    <mergeCell ref="A3:E3"/>
    <mergeCell ref="A14:E14"/>
    <mergeCell ref="F14:J14"/>
  </mergeCells>
  <phoneticPr fontId="8" type="noConversion"/>
  <conditionalFormatting sqref="A5:B5">
    <cfRule type="expression" dxfId="413" priority="415">
      <formula>$E$5="Aprovado"</formula>
    </cfRule>
    <cfRule type="expression" dxfId="412" priority="421">
      <formula>$E$5="Matriculado"</formula>
    </cfRule>
  </conditionalFormatting>
  <conditionalFormatting sqref="A5:B9">
    <cfRule type="expression" dxfId="411" priority="424">
      <formula>$H$2&gt;=0</formula>
    </cfRule>
  </conditionalFormatting>
  <conditionalFormatting sqref="A6:B6">
    <cfRule type="expression" dxfId="410" priority="414">
      <formula>$E$6="Aprovado"</formula>
    </cfRule>
    <cfRule type="expression" dxfId="409" priority="420">
      <formula>$E$6="Matriculado"</formula>
    </cfRule>
  </conditionalFormatting>
  <conditionalFormatting sqref="A7:B7">
    <cfRule type="expression" dxfId="408" priority="413">
      <formula>$E$7="Aprovado"</formula>
    </cfRule>
    <cfRule type="expression" dxfId="407" priority="419">
      <formula>$E$7="Matriculado"</formula>
    </cfRule>
  </conditionalFormatting>
  <conditionalFormatting sqref="A8:B8">
    <cfRule type="expression" dxfId="406" priority="412">
      <formula>$E$8="Aprovado"</formula>
    </cfRule>
    <cfRule type="expression" dxfId="405" priority="418">
      <formula>$E$8="Matriculado"</formula>
    </cfRule>
  </conditionalFormatting>
  <conditionalFormatting sqref="A9:B9">
    <cfRule type="expression" dxfId="404" priority="417">
      <formula>$E$9="Matriculado"</formula>
    </cfRule>
    <cfRule type="expression" dxfId="403" priority="411">
      <formula>$E$9="Aprovado"</formula>
    </cfRule>
  </conditionalFormatting>
  <conditionalFormatting sqref="A10:B10">
    <cfRule type="expression" dxfId="402" priority="410">
      <formula>$E$10="Aprovado"</formula>
    </cfRule>
    <cfRule type="expression" dxfId="401" priority="423">
      <formula>AND($H$2&gt;=0,$E$9="Matriculado")</formula>
    </cfRule>
    <cfRule type="expression" dxfId="400" priority="422">
      <formula>AND($H$2&gt;=0,$E$9="Aprovado")</formula>
    </cfRule>
    <cfRule type="expression" dxfId="399" priority="416">
      <formula>$E$10="Matriculado"</formula>
    </cfRule>
  </conditionalFormatting>
  <conditionalFormatting sqref="A16:B16">
    <cfRule type="expression" dxfId="398" priority="348">
      <formula>$E$16="Aprovado"</formula>
    </cfRule>
    <cfRule type="expression" dxfId="397" priority="363">
      <formula>AND($E$6="Aprovado",$J$5="Aprovado",$O$8="Matriculado")</formula>
    </cfRule>
    <cfRule type="expression" dxfId="396" priority="354">
      <formula>$E$16="Matriculado"</formula>
    </cfRule>
    <cfRule type="expression" dxfId="395" priority="362">
      <formula>AND($E$6="Aprovado",$J$5="Aprovado",$O$8="Aprovado")</formula>
    </cfRule>
  </conditionalFormatting>
  <conditionalFormatting sqref="A17:B17">
    <cfRule type="expression" dxfId="394" priority="353">
      <formula>$E$17="Matriculado"</formula>
    </cfRule>
    <cfRule type="expression" dxfId="393" priority="361">
      <formula>AND($E$6="Aprovado",$J$5="Aprovado")</formula>
    </cfRule>
    <cfRule type="expression" dxfId="392" priority="347">
      <formula>$E$17="Aprovado"</formula>
    </cfRule>
  </conditionalFormatting>
  <conditionalFormatting sqref="A18:B18">
    <cfRule type="expression" dxfId="391" priority="352">
      <formula>$E$18="Matriculado"</formula>
    </cfRule>
    <cfRule type="expression" dxfId="390" priority="360">
      <formula>AND($E$6="Aprovado",$E$8="Aprovado",$J$7="Aprovado",$J$6="Aprovado")</formula>
    </cfRule>
    <cfRule type="expression" dxfId="389" priority="346">
      <formula>$E$18="Aprovado"</formula>
    </cfRule>
    <cfRule type="expression" dxfId="388" priority="359">
      <formula>AND($E$6="Aprovado",$E$8="Aprovado",$J$7="Aprovado",$J$6="Matriculado")</formula>
    </cfRule>
  </conditionalFormatting>
  <conditionalFormatting sqref="A19:B19">
    <cfRule type="expression" dxfId="387" priority="358">
      <formula>AND($E$6="Aprovado",$O$10="Aprovado")</formula>
    </cfRule>
    <cfRule type="expression" dxfId="386" priority="351">
      <formula>$E$19="Matriculado"</formula>
    </cfRule>
    <cfRule type="expression" dxfId="385" priority="345">
      <formula>$E$19="Aprovado"</formula>
    </cfRule>
  </conditionalFormatting>
  <conditionalFormatting sqref="A20:B20">
    <cfRule type="expression" dxfId="384" priority="357">
      <formula>AND($E$6="Aprovado",$E$8="Aprovado")</formula>
    </cfRule>
    <cfRule type="expression" dxfId="383" priority="356">
      <formula>AND($E$6="Matriculado",$E$8="Aprovado")</formula>
    </cfRule>
    <cfRule type="expression" dxfId="382" priority="344">
      <formula>$E$20="Aprovado"</formula>
    </cfRule>
    <cfRule type="expression" dxfId="381" priority="350">
      <formula>$E$20="Matriculado"</formula>
    </cfRule>
  </conditionalFormatting>
  <conditionalFormatting sqref="A21:B21">
    <cfRule type="expression" dxfId="380" priority="355">
      <formula>AND($E$9="Aprovado",$E$10="Aprovado",$J$8="Aprovado")</formula>
    </cfRule>
    <cfRule type="expression" dxfId="379" priority="343">
      <formula>$E$21="Aprovado"</formula>
    </cfRule>
    <cfRule type="expression" dxfId="378" priority="349">
      <formula>$E$21="Matriculado"</formula>
    </cfRule>
  </conditionalFormatting>
  <conditionalFormatting sqref="A28:B28">
    <cfRule type="expression" dxfId="377" priority="293">
      <formula>AND($E$17="Aprovado",$O$9="Aprovado",$J$19="Aprovado",$J$20="Aprovado")</formula>
    </cfRule>
    <cfRule type="expression" dxfId="376" priority="292">
      <formula>AND($E$17="Aprovado",$O$9="Aprovado",$J$19="Aprovado",$J$20="Matriculado")</formula>
    </cfRule>
    <cfRule type="expression" dxfId="375" priority="278">
      <formula>$E$28="Matriculado"</formula>
    </cfRule>
    <cfRule type="expression" dxfId="374" priority="271">
      <formula>$E$28="Aprovado"</formula>
    </cfRule>
  </conditionalFormatting>
  <conditionalFormatting sqref="A29:B29">
    <cfRule type="expression" dxfId="373" priority="290">
      <formula>AND($E$20="Aprovado",$O$20="Aprovado",$E$34="Aprovado")</formula>
    </cfRule>
    <cfRule type="expression" dxfId="372" priority="277">
      <formula>$E$29="Matriculado"</formula>
    </cfRule>
    <cfRule type="expression" dxfId="371" priority="270">
      <formula>$E$29="Aprovado"</formula>
    </cfRule>
    <cfRule type="expression" dxfId="370" priority="289">
      <formula>AND($E$20="Aprovado",$O$20="Aprovado",$E$34="Matriculado")</formula>
    </cfRule>
  </conditionalFormatting>
  <conditionalFormatting sqref="A30:B30">
    <cfRule type="expression" dxfId="369" priority="276">
      <formula>$E$30="Matriculado"</formula>
    </cfRule>
    <cfRule type="expression" dxfId="368" priority="288">
      <formula>AND($O$19="Aprovado",$J$19="Aprovado")</formula>
    </cfRule>
    <cfRule type="expression" dxfId="367" priority="269">
      <formula>$E$30="Aprovado"</formula>
    </cfRule>
  </conditionalFormatting>
  <conditionalFormatting sqref="A31:B31">
    <cfRule type="expression" dxfId="366" priority="286">
      <formula>AND($O$19="Aprovado",$E$28="Matriculado",$E$30="Aprovado")</formula>
    </cfRule>
    <cfRule type="expression" dxfId="365" priority="285">
      <formula>AND($O$19="Aprovado",$E$28="Matriculado",$E$30="Matriculado")</formula>
    </cfRule>
    <cfRule type="expression" dxfId="364" priority="284">
      <formula>AND($O$19="Aprovado",$E$28="Aprovado",$E$30="Matriculado")</formula>
    </cfRule>
    <cfRule type="expression" dxfId="363" priority="268">
      <formula>$E$31="Aprovado"</formula>
    </cfRule>
    <cfRule type="expression" dxfId="362" priority="275">
      <formula>$E$31="Matriculado"</formula>
    </cfRule>
    <cfRule type="expression" dxfId="361" priority="287">
      <formula>AND($O$19="Aprovado",$E$28="Aprovado",$E$30="Aprovado")</formula>
    </cfRule>
  </conditionalFormatting>
  <conditionalFormatting sqref="A32:B32">
    <cfRule type="expression" dxfId="360" priority="267">
      <formula>$E$32="Aprovado"</formula>
    </cfRule>
    <cfRule type="expression" dxfId="359" priority="274">
      <formula>$E$32="Matriculado"</formula>
    </cfRule>
    <cfRule type="expression" dxfId="358" priority="282">
      <formula>AND($O$16="Aprovado",$O$20="Matriculado")</formula>
    </cfRule>
    <cfRule type="expression" dxfId="357" priority="283">
      <formula>AND($O$16="Aprovado",$O$20="Aprovado")</formula>
    </cfRule>
  </conditionalFormatting>
  <conditionalFormatting sqref="A33:B33">
    <cfRule type="expression" dxfId="356" priority="281">
      <formula>AND($O$11="Aprovado",$E$21="Aprovado",$O$21="Aprovado")</formula>
    </cfRule>
    <cfRule type="expression" dxfId="355" priority="273">
      <formula>$E$33="Matriculado"</formula>
    </cfRule>
    <cfRule type="expression" dxfId="354" priority="280">
      <formula>AND($O$11="Aprovado",$E$21="Aprovado",$O$21="Matriculado")</formula>
    </cfRule>
    <cfRule type="expression" dxfId="353" priority="266">
      <formula>$E$33="Aprovado"</formula>
    </cfRule>
  </conditionalFormatting>
  <conditionalFormatting sqref="A34:B34">
    <cfRule type="expression" dxfId="352" priority="272">
      <formula>$E$34="Matriculado"</formula>
    </cfRule>
    <cfRule type="expression" dxfId="351" priority="279">
      <formula>AND($E$20="Aprovado",$O$20="Aprovado")</formula>
    </cfRule>
    <cfRule type="expression" dxfId="350" priority="265">
      <formula>$E$34="Aprovado"</formula>
    </cfRule>
  </conditionalFormatting>
  <conditionalFormatting sqref="A41:B41">
    <cfRule type="expression" dxfId="349" priority="218">
      <formula>$O$28="Aprovado"</formula>
    </cfRule>
    <cfRule type="expression" dxfId="348" priority="217">
      <formula>$E$41="Matriculado"</formula>
    </cfRule>
    <cfRule type="expression" dxfId="347" priority="216">
      <formula>$E$41="Aprovado"</formula>
    </cfRule>
  </conditionalFormatting>
  <conditionalFormatting sqref="A42:B42">
    <cfRule type="expression" dxfId="346" priority="214">
      <formula>$E$42="Matriculado"</formula>
    </cfRule>
    <cfRule type="expression" dxfId="345" priority="215">
      <formula>$E$42=""</formula>
    </cfRule>
    <cfRule type="expression" dxfId="344" priority="213">
      <formula>$E$42="Aprovado"</formula>
    </cfRule>
  </conditionalFormatting>
  <conditionalFormatting sqref="A52:B52">
    <cfRule type="expression" dxfId="343" priority="210">
      <formula>$E$52="Aprovado"</formula>
    </cfRule>
    <cfRule type="expression" dxfId="342" priority="211">
      <formula>$E$52="Matriculado"</formula>
    </cfRule>
    <cfRule type="expression" dxfId="341" priority="212">
      <formula>$J$8="Aprovado"</formula>
    </cfRule>
  </conditionalFormatting>
  <conditionalFormatting sqref="A53:B53">
    <cfRule type="expression" dxfId="340" priority="209">
      <formula>$J$19="Aprovado"</formula>
    </cfRule>
    <cfRule type="expression" dxfId="339" priority="208">
      <formula>$E$53="Matriculado"</formula>
    </cfRule>
    <cfRule type="expression" dxfId="338" priority="207">
      <formula>$E$53="Aprovado"</formula>
    </cfRule>
  </conditionalFormatting>
  <conditionalFormatting sqref="A54:B54">
    <cfRule type="expression" dxfId="337" priority="206">
      <formula>$J$19="Aprovado"</formula>
    </cfRule>
    <cfRule type="expression" dxfId="336" priority="204">
      <formula>$E$54="Aprovado"</formula>
    </cfRule>
    <cfRule type="expression" dxfId="335" priority="205">
      <formula>$E$54="Matriculado"</formula>
    </cfRule>
  </conditionalFormatting>
  <conditionalFormatting sqref="A55:B55">
    <cfRule type="expression" dxfId="334" priority="202">
      <formula>$E$55="Matriculado"</formula>
    </cfRule>
    <cfRule type="expression" dxfId="333" priority="203">
      <formula>$J$19="Aprovado"</formula>
    </cfRule>
    <cfRule type="expression" dxfId="332" priority="201">
      <formula>$E$55="Aprovado"</formula>
    </cfRule>
  </conditionalFormatting>
  <conditionalFormatting sqref="A56:B56">
    <cfRule type="expression" dxfId="331" priority="199">
      <formula>$E$56="Matriculado"</formula>
    </cfRule>
    <cfRule type="expression" dxfId="330" priority="198">
      <formula>$E$56="Aprovado"</formula>
    </cfRule>
    <cfRule type="expression" dxfId="329" priority="200">
      <formula>$E$30="Aprovado"</formula>
    </cfRule>
  </conditionalFormatting>
  <conditionalFormatting sqref="A57:B57">
    <cfRule type="expression" dxfId="328" priority="196">
      <formula>$E$57="Matriculado"</formula>
    </cfRule>
    <cfRule type="expression" dxfId="327" priority="195">
      <formula>$E$57="Aprovado"</formula>
    </cfRule>
    <cfRule type="expression" dxfId="326" priority="197">
      <formula>$E$28="Aprovado"</formula>
    </cfRule>
  </conditionalFormatting>
  <conditionalFormatting sqref="A58:B58">
    <cfRule type="expression" dxfId="325" priority="192">
      <formula>$E$58="Aprovado"</formula>
    </cfRule>
    <cfRule type="expression" dxfId="324" priority="194">
      <formula>$O$9="Aprovado"</formula>
    </cfRule>
    <cfRule type="expression" dxfId="323" priority="193">
      <formula>$E$58="Matriculado"</formula>
    </cfRule>
  </conditionalFormatting>
  <conditionalFormatting sqref="A59:B59">
    <cfRule type="expression" dxfId="322" priority="189">
      <formula>$E$59="Aprovado"</formula>
    </cfRule>
    <cfRule type="expression" dxfId="321" priority="190">
      <formula>$E$59="Matriculado"</formula>
    </cfRule>
    <cfRule type="expression" dxfId="320" priority="191">
      <formula>$J$10="Aprovado"</formula>
    </cfRule>
  </conditionalFormatting>
  <conditionalFormatting sqref="A60:B60">
    <cfRule type="expression" dxfId="319" priority="188">
      <formula>$O$9="Aprovado"</formula>
    </cfRule>
    <cfRule type="expression" dxfId="318" priority="186">
      <formula>$E$60="Aprovado"</formula>
    </cfRule>
    <cfRule type="expression" dxfId="317" priority="187">
      <formula>$E$60="Matriculado"</formula>
    </cfRule>
  </conditionalFormatting>
  <conditionalFormatting sqref="A61:B61">
    <cfRule type="expression" dxfId="316" priority="183">
      <formula>$E$61="Aprovado"</formula>
    </cfRule>
    <cfRule type="expression" dxfId="315" priority="184">
      <formula>$E$61="Matriculado"</formula>
    </cfRule>
    <cfRule type="expression" dxfId="314" priority="185">
      <formula>$J$19="Aprovado"</formula>
    </cfRule>
  </conditionalFormatting>
  <conditionalFormatting sqref="A62:B62">
    <cfRule type="expression" dxfId="313" priority="180">
      <formula>$E$62="Aprovado"</formula>
    </cfRule>
    <cfRule type="expression" dxfId="312" priority="181">
      <formula>$E$62="Matriculado"</formula>
    </cfRule>
    <cfRule type="expression" dxfId="311" priority="182">
      <formula>AND($E$5="Aprovado",$J$19="Aprovado")</formula>
    </cfRule>
  </conditionalFormatting>
  <conditionalFormatting sqref="A63:B63">
    <cfRule type="expression" dxfId="310" priority="174">
      <formula>$E$63="Matriculado"</formula>
    </cfRule>
    <cfRule type="expression" dxfId="309" priority="175">
      <formula>$E$63="Aprovado"</formula>
    </cfRule>
    <cfRule type="expression" dxfId="308" priority="178">
      <formula>$E$62="Aprovado"</formula>
    </cfRule>
    <cfRule type="expression" dxfId="307" priority="179">
      <formula>$E$62="Matriculado"</formula>
    </cfRule>
  </conditionalFormatting>
  <conditionalFormatting sqref="A64:B64">
    <cfRule type="expression" dxfId="306" priority="173">
      <formula>$J$19="Aprovado"</formula>
    </cfRule>
    <cfRule type="expression" dxfId="305" priority="171">
      <formula>$E$64="Aprovado"</formula>
    </cfRule>
    <cfRule type="expression" dxfId="304" priority="172">
      <formula>$E$64="Matriculado"</formula>
    </cfRule>
  </conditionalFormatting>
  <conditionalFormatting sqref="A65:B65">
    <cfRule type="expression" dxfId="303" priority="170">
      <formula>$O$9="Aprovado"</formula>
    </cfRule>
    <cfRule type="expression" dxfId="302" priority="169">
      <formula>$E$65="Matriculado"</formula>
    </cfRule>
    <cfRule type="expression" dxfId="301" priority="168">
      <formula>$E$65="Aprovado"</formula>
    </cfRule>
  </conditionalFormatting>
  <conditionalFormatting sqref="A66:B66">
    <cfRule type="expression" dxfId="300" priority="165">
      <formula>$E$66="Aprovado"</formula>
    </cfRule>
    <cfRule type="expression" dxfId="299" priority="167">
      <formula>$O$9="Aprovado"</formula>
    </cfRule>
    <cfRule type="expression" dxfId="298" priority="166">
      <formula>$E$66="Matriculado"</formula>
    </cfRule>
  </conditionalFormatting>
  <conditionalFormatting sqref="A67:B67">
    <cfRule type="expression" dxfId="297" priority="164">
      <formula>$O$16="Aprovado"</formula>
    </cfRule>
    <cfRule type="expression" dxfId="296" priority="163">
      <formula>$E$67="Matriculado"</formula>
    </cfRule>
    <cfRule type="expression" dxfId="295" priority="162">
      <formula>$E$67="Aprovado"</formula>
    </cfRule>
  </conditionalFormatting>
  <conditionalFormatting sqref="A68:B68">
    <cfRule type="expression" dxfId="294" priority="161">
      <formula>$O$17="Aprovado"</formula>
    </cfRule>
    <cfRule type="expression" dxfId="293" priority="159">
      <formula>$E$68="Aprovado"</formula>
    </cfRule>
    <cfRule type="expression" dxfId="292" priority="160">
      <formula>$E$68="Matriculado"</formula>
    </cfRule>
  </conditionalFormatting>
  <conditionalFormatting sqref="A69:B69">
    <cfRule type="expression" dxfId="291" priority="158">
      <formula>AND($O$17="Aprovado",$J$34="Aprovado")</formula>
    </cfRule>
    <cfRule type="expression" dxfId="290" priority="156">
      <formula>$E$69="Aprovado"</formula>
    </cfRule>
    <cfRule type="expression" dxfId="289" priority="157">
      <formula>$E$69="Matriculado"</formula>
    </cfRule>
  </conditionalFormatting>
  <conditionalFormatting sqref="A70:B70">
    <cfRule type="expression" dxfId="288" priority="153">
      <formula>$E$70="Aprovado"</formula>
    </cfRule>
    <cfRule type="expression" dxfId="287" priority="154">
      <formula>$E$70="Matriculado"</formula>
    </cfRule>
    <cfRule type="expression" dxfId="286" priority="155">
      <formula>$J$20="Aprovado"</formula>
    </cfRule>
  </conditionalFormatting>
  <conditionalFormatting sqref="A71:B71">
    <cfRule type="expression" dxfId="285" priority="151">
      <formula>$E$71="Matriculado"</formula>
    </cfRule>
    <cfRule type="expression" dxfId="284" priority="152">
      <formula>AND($J$20="Aprovado",$O$17="Aprovado")</formula>
    </cfRule>
    <cfRule type="expression" dxfId="283" priority="150">
      <formula>$E$71="Aprovado"</formula>
    </cfRule>
  </conditionalFormatting>
  <conditionalFormatting sqref="A72:B72">
    <cfRule type="expression" dxfId="282" priority="147">
      <formula>$E$72="Aprovado"</formula>
    </cfRule>
    <cfRule type="expression" dxfId="281" priority="148">
      <formula>$E$72="Matriculado"</formula>
    </cfRule>
    <cfRule type="expression" dxfId="280" priority="149">
      <formula>AND($J$20="Aprovado",$E$32="Aprovado")</formula>
    </cfRule>
  </conditionalFormatting>
  <conditionalFormatting sqref="A73:B73">
    <cfRule type="expression" dxfId="279" priority="146">
      <formula>AND($J$20="Aprovado",$O$17="Aprovado")</formula>
    </cfRule>
    <cfRule type="expression" dxfId="278" priority="145">
      <formula>$E$73="Matriculado"</formula>
    </cfRule>
    <cfRule type="expression" dxfId="277" priority="144">
      <formula>$E$73="Aprovado"</formula>
    </cfRule>
  </conditionalFormatting>
  <conditionalFormatting sqref="A74:B74">
    <cfRule type="expression" dxfId="276" priority="141">
      <formula>$E$74="Aprovado"</formula>
    </cfRule>
    <cfRule type="expression" dxfId="275" priority="142">
      <formula>$E$74="Matriculado"</formula>
    </cfRule>
    <cfRule type="expression" dxfId="274" priority="143">
      <formula>AND($J$20="Aprovado",$E$32="Aprovado")</formula>
    </cfRule>
  </conditionalFormatting>
  <conditionalFormatting sqref="A75:B75">
    <cfRule type="expression" dxfId="273" priority="138">
      <formula>$E$75="Aprovado"</formula>
    </cfRule>
    <cfRule type="expression" dxfId="272" priority="139">
      <formula>$E$75="Matriculado"</formula>
    </cfRule>
    <cfRule type="expression" dxfId="271" priority="140">
      <formula>$E$32="Aprovado"</formula>
    </cfRule>
  </conditionalFormatting>
  <conditionalFormatting sqref="A76:B76">
    <cfRule type="expression" dxfId="270" priority="137">
      <formula>$O$17="Aprovado"</formula>
    </cfRule>
    <cfRule type="expression" dxfId="269" priority="136">
      <formula>$E$76="Matriculado"</formula>
    </cfRule>
    <cfRule type="expression" dxfId="268" priority="135">
      <formula>$E$76="Aprovado"</formula>
    </cfRule>
  </conditionalFormatting>
  <conditionalFormatting sqref="A77:B77">
    <cfRule type="expression" dxfId="267" priority="134">
      <formula>$O$17="Aprovado"</formula>
    </cfRule>
    <cfRule type="expression" dxfId="266" priority="133">
      <formula>$E$77="Matriculado"</formula>
    </cfRule>
    <cfRule type="expression" dxfId="265" priority="132">
      <formula>$E$77="Aprovado"</formula>
    </cfRule>
  </conditionalFormatting>
  <conditionalFormatting sqref="A78:B78">
    <cfRule type="expression" dxfId="264" priority="129">
      <formula>$E$78="Aprovado"</formula>
    </cfRule>
    <cfRule type="expression" dxfId="263" priority="131">
      <formula>AND($E$32="Aprovado",$J$34="Aprovado")</formula>
    </cfRule>
    <cfRule type="expression" dxfId="262" priority="130">
      <formula>$E$78="Matriculado"</formula>
    </cfRule>
  </conditionalFormatting>
  <conditionalFormatting sqref="A79:B79">
    <cfRule type="expression" dxfId="261" priority="128">
      <formula>AND($E$32="Aprovado",$J$34="Aprovado")</formula>
    </cfRule>
    <cfRule type="expression" dxfId="260" priority="127">
      <formula>$E$79="Matriculado"</formula>
    </cfRule>
    <cfRule type="expression" dxfId="259" priority="126">
      <formula>$E$79="Aprovado"</formula>
    </cfRule>
  </conditionalFormatting>
  <conditionalFormatting sqref="A80:B80">
    <cfRule type="expression" dxfId="258" priority="123">
      <formula>$E$80="Aprovado"</formula>
    </cfRule>
    <cfRule type="expression" dxfId="257" priority="124">
      <formula>$E$80="Matriculado"</formula>
    </cfRule>
    <cfRule type="expression" dxfId="256" priority="125">
      <formula>$J$10="Aprovado"</formula>
    </cfRule>
  </conditionalFormatting>
  <conditionalFormatting sqref="A81:B81">
    <cfRule type="expression" dxfId="255" priority="119">
      <formula>$E$81="Aprovado"</formula>
    </cfRule>
    <cfRule type="expression" dxfId="254" priority="120">
      <formula>$E$81="Matriculado"</formula>
    </cfRule>
    <cfRule type="expression" dxfId="253" priority="122">
      <formula>$J$10="Aprovado"</formula>
    </cfRule>
  </conditionalFormatting>
  <conditionalFormatting sqref="A82:B82">
    <cfRule type="expression" dxfId="252" priority="116">
      <formula>$E$82="Aprovado"</formula>
    </cfRule>
    <cfRule type="expression" dxfId="251" priority="117">
      <formula>$E$82="Matriculado"</formula>
    </cfRule>
    <cfRule type="expression" dxfId="250" priority="118">
      <formula>$E$19="Aprovado"</formula>
    </cfRule>
  </conditionalFormatting>
  <conditionalFormatting sqref="A83:B83">
    <cfRule type="expression" dxfId="249" priority="112">
      <formula>$E$83="Aprovado"</formula>
    </cfRule>
    <cfRule type="expression" dxfId="248" priority="113">
      <formula>$E$83="Matriculado"</formula>
    </cfRule>
    <cfRule type="expression" dxfId="247" priority="115">
      <formula>AND($J$18="Aprovado",$E$17="Aprovado",$E$19="Aprovado")</formula>
    </cfRule>
  </conditionalFormatting>
  <conditionalFormatting sqref="A84:B84">
    <cfRule type="expression" dxfId="246" priority="111">
      <formula>$E$19="Aprovado"</formula>
    </cfRule>
    <cfRule type="expression" dxfId="245" priority="110">
      <formula>$E$84="Matriculado"</formula>
    </cfRule>
    <cfRule type="expression" dxfId="244" priority="109">
      <formula>$E$84="Aprovado"</formula>
    </cfRule>
  </conditionalFormatting>
  <conditionalFormatting sqref="A85:B85">
    <cfRule type="expression" dxfId="243" priority="107">
      <formula>$E$85="Matriculado"</formula>
    </cfRule>
    <cfRule type="expression" dxfId="242" priority="108">
      <formula>$E$19="Aprovado"</formula>
    </cfRule>
    <cfRule type="expression" dxfId="241" priority="106">
      <formula>$E$85="Aprovado"</formula>
    </cfRule>
  </conditionalFormatting>
  <conditionalFormatting sqref="A86:B86">
    <cfRule type="expression" dxfId="240" priority="105">
      <formula>AND($E$19="Aprovado",$J$22="Aprovado")</formula>
    </cfRule>
    <cfRule type="expression" dxfId="239" priority="103">
      <formula>$E$86="Aprovado"</formula>
    </cfRule>
    <cfRule type="expression" dxfId="238" priority="104">
      <formula>$E$86="Matriculado"</formula>
    </cfRule>
  </conditionalFormatting>
  <conditionalFormatting sqref="A87:B87">
    <cfRule type="expression" dxfId="237" priority="102">
      <formula>AND($E$19="Aprovado",$J$22="Aprovado")</formula>
    </cfRule>
    <cfRule type="expression" dxfId="236" priority="100">
      <formula>$E$87="Matriculado"</formula>
    </cfRule>
    <cfRule type="expression" dxfId="235" priority="99">
      <formula>$E$87="Aprovado"</formula>
    </cfRule>
  </conditionalFormatting>
  <conditionalFormatting sqref="A88:B88">
    <cfRule type="expression" dxfId="234" priority="98">
      <formula>AND($J$30="Aprovado",$J$32="Aprovado")</formula>
    </cfRule>
    <cfRule type="expression" dxfId="233" priority="97">
      <formula>AND($J$30="Matriculado",$J$32="Aprovado")</formula>
    </cfRule>
    <cfRule type="expression" dxfId="232" priority="96">
      <formula>$E$88="Matriculado"</formula>
    </cfRule>
    <cfRule type="expression" dxfId="231" priority="95">
      <formula>$E$88="Aprovado"</formula>
    </cfRule>
  </conditionalFormatting>
  <conditionalFormatting sqref="A89:B89">
    <cfRule type="expression" dxfId="230" priority="93">
      <formula>$E$89="Matriculado"</formula>
    </cfRule>
    <cfRule type="expression" dxfId="229" priority="92">
      <formula>$E$89="Aprovado"</formula>
    </cfRule>
    <cfRule type="expression" dxfId="228" priority="94">
      <formula>$J$22="Aprovado"</formula>
    </cfRule>
  </conditionalFormatting>
  <conditionalFormatting sqref="A90:B90">
    <cfRule type="expression" dxfId="227" priority="91">
      <formula>$E$33="Aprovado"</formula>
    </cfRule>
    <cfRule type="expression" dxfId="226" priority="89">
      <formula>$E$90="Aprovado"</formula>
    </cfRule>
    <cfRule type="expression" dxfId="225" priority="90">
      <formula>$E$90="Matriculado"</formula>
    </cfRule>
  </conditionalFormatting>
  <conditionalFormatting sqref="A91:B91">
    <cfRule type="expression" dxfId="224" priority="88">
      <formula>$E$33="Aprovado"</formula>
    </cfRule>
    <cfRule type="expression" dxfId="223" priority="87">
      <formula>$E$91="Matriculado"</formula>
    </cfRule>
    <cfRule type="expression" dxfId="222" priority="86">
      <formula>$E$91="Aprovado"</formula>
    </cfRule>
  </conditionalFormatting>
  <conditionalFormatting sqref="A92:B92">
    <cfRule type="expression" dxfId="221" priority="84">
      <formula>$E$92="Matriculado"</formula>
    </cfRule>
    <cfRule type="expression" dxfId="220" priority="83">
      <formula>$E$92="Aprovado"</formula>
    </cfRule>
    <cfRule type="expression" dxfId="219" priority="85">
      <formula>$E$21="Aprovado"</formula>
    </cfRule>
  </conditionalFormatting>
  <conditionalFormatting sqref="A93:B93">
    <cfRule type="expression" dxfId="218" priority="82">
      <formula>AND($E$21="Aprovado",$O$21="Aprovado",$E$33="Aprovado",$O$33="Aprovado")</formula>
    </cfRule>
    <cfRule type="expression" dxfId="217" priority="81">
      <formula>$E$93="Matriculado"</formula>
    </cfRule>
    <cfRule type="expression" dxfId="216" priority="80">
      <formula>$E$93="Aprovado"</formula>
    </cfRule>
  </conditionalFormatting>
  <conditionalFormatting sqref="A94:B94">
    <cfRule type="expression" dxfId="215" priority="79">
      <formula>$J$33="Aprovado"</formula>
    </cfRule>
    <cfRule type="expression" dxfId="214" priority="78">
      <formula>$E$94="Matriculado"</formula>
    </cfRule>
    <cfRule type="expression" dxfId="213" priority="77">
      <formula>$E$94="Aprovado"</formula>
    </cfRule>
  </conditionalFormatting>
  <conditionalFormatting sqref="A95:B95">
    <cfRule type="expression" dxfId="212" priority="76">
      <formula>$J$33="Aprovado"</formula>
    </cfRule>
    <cfRule type="expression" dxfId="211" priority="75">
      <formula>$E$95="Matriculado"</formula>
    </cfRule>
    <cfRule type="expression" dxfId="210" priority="74">
      <formula>$E$95="Aprovado"</formula>
    </cfRule>
  </conditionalFormatting>
  <conditionalFormatting sqref="A96:B96">
    <cfRule type="expression" dxfId="209" priority="73">
      <formula>AND($E$21="Aprovado",$O$21="Aprovado")</formula>
    </cfRule>
    <cfRule type="expression" dxfId="208" priority="71">
      <formula>$E$96="Aprovado"</formula>
    </cfRule>
    <cfRule type="expression" dxfId="207" priority="72">
      <formula>$E$96="Matriculado"</formula>
    </cfRule>
  </conditionalFormatting>
  <conditionalFormatting sqref="A97:B97">
    <cfRule type="expression" dxfId="206" priority="70">
      <formula>$J$10="Aprovado"</formula>
    </cfRule>
    <cfRule type="expression" dxfId="205" priority="69">
      <formula>$E$97="Matriculado"</formula>
    </cfRule>
    <cfRule type="expression" dxfId="204" priority="68">
      <formula>$E$97="Aprovado"</formula>
    </cfRule>
  </conditionalFormatting>
  <conditionalFormatting sqref="A98:B98">
    <cfRule type="expression" dxfId="203" priority="67">
      <formula>$E$21="Aprovado"</formula>
    </cfRule>
    <cfRule type="expression" dxfId="202" priority="66">
      <formula>$E$98="Matriculado"</formula>
    </cfRule>
    <cfRule type="expression" dxfId="201" priority="65">
      <formula>$E$98="Aprovado"</formula>
    </cfRule>
  </conditionalFormatting>
  <conditionalFormatting sqref="A99:B99">
    <cfRule type="expression" dxfId="200" priority="64">
      <formula>$E$21="Aprovado"</formula>
    </cfRule>
    <cfRule type="expression" dxfId="199" priority="63">
      <formula>$E$99="Matriculado"</formula>
    </cfRule>
    <cfRule type="expression" dxfId="198" priority="62">
      <formula>$E$99="Aprovado"</formula>
    </cfRule>
  </conditionalFormatting>
  <conditionalFormatting sqref="A100:B100">
    <cfRule type="expression" dxfId="197" priority="61">
      <formula>$E$21="Aprovado"</formula>
    </cfRule>
    <cfRule type="expression" dxfId="196" priority="60">
      <formula>$E$100="Matriculado"</formula>
    </cfRule>
    <cfRule type="expression" dxfId="195" priority="59">
      <formula>$E$100="Aprovado"</formula>
    </cfRule>
  </conditionalFormatting>
  <conditionalFormatting sqref="A101:B101">
    <cfRule type="expression" dxfId="194" priority="56">
      <formula>$E$101="Aprovado"</formula>
    </cfRule>
    <cfRule type="expression" dxfId="193" priority="58">
      <formula>$J$19="Aprovado"</formula>
    </cfRule>
    <cfRule type="expression" dxfId="192" priority="57">
      <formula>$E$101="Matriculado"</formula>
    </cfRule>
  </conditionalFormatting>
  <conditionalFormatting sqref="A102:B102">
    <cfRule type="expression" dxfId="191" priority="55">
      <formula>$O$11="Aprovado"</formula>
    </cfRule>
    <cfRule type="expression" dxfId="190" priority="53">
      <formula>$E$102="Aprovado"</formula>
    </cfRule>
    <cfRule type="expression" dxfId="189" priority="54">
      <formula>$E$102="Matriculado"</formula>
    </cfRule>
  </conditionalFormatting>
  <conditionalFormatting sqref="A103:B103">
    <cfRule type="expression" dxfId="188" priority="52">
      <formula>AND($E$21="Aprovado",$O$21="Aprovado")</formula>
    </cfRule>
    <cfRule type="expression" dxfId="187" priority="50">
      <formula>$E$103="Aprovado"</formula>
    </cfRule>
    <cfRule type="expression" dxfId="186" priority="51">
      <formula>$E$103="Matriculado"</formula>
    </cfRule>
  </conditionalFormatting>
  <conditionalFormatting sqref="A104:B104">
    <cfRule type="expression" dxfId="185" priority="47">
      <formula>$E$104="Aprovado"</formula>
    </cfRule>
    <cfRule type="expression" dxfId="184" priority="49">
      <formula>$E$21="Aprovado"</formula>
    </cfRule>
    <cfRule type="expression" dxfId="183" priority="48">
      <formula>$E$104="Matriculado"</formula>
    </cfRule>
  </conditionalFormatting>
  <conditionalFormatting sqref="A105:B105">
    <cfRule type="expression" dxfId="182" priority="45">
      <formula>$E$105="Matriculado"</formula>
    </cfRule>
    <cfRule type="expression" dxfId="181" priority="46">
      <formula>$J$8="Aprovado"</formula>
    </cfRule>
    <cfRule type="expression" dxfId="180" priority="44">
      <formula>$E$105="Aprovado"</formula>
    </cfRule>
  </conditionalFormatting>
  <conditionalFormatting sqref="A106:B106">
    <cfRule type="expression" dxfId="179" priority="42">
      <formula>$E$106="Matriculado"</formula>
    </cfRule>
    <cfRule type="expression" dxfId="178" priority="41">
      <formula>$E$106="Aprovado"</formula>
    </cfRule>
    <cfRule type="expression" dxfId="177" priority="43">
      <formula>$E$106=""</formula>
    </cfRule>
  </conditionalFormatting>
  <conditionalFormatting sqref="A110:B110">
    <cfRule type="expression" dxfId="176" priority="38">
      <formula>$E$110="Aprovado"</formula>
    </cfRule>
    <cfRule type="expression" dxfId="175" priority="40">
      <formula>$E$5="Aprovado"</formula>
    </cfRule>
    <cfRule type="expression" dxfId="174" priority="39">
      <formula>$E$110="Matriculado"</formula>
    </cfRule>
  </conditionalFormatting>
  <conditionalFormatting sqref="A111:B111">
    <cfRule type="expression" dxfId="173" priority="37">
      <formula>$E$111=""</formula>
    </cfRule>
    <cfRule type="expression" dxfId="172" priority="35">
      <formula>$E$111="Aprovado"</formula>
    </cfRule>
    <cfRule type="expression" dxfId="171" priority="36">
      <formula>$E$111="Matriculado"</formula>
    </cfRule>
  </conditionalFormatting>
  <conditionalFormatting sqref="A115:B115">
    <cfRule type="expression" dxfId="170" priority="32">
      <formula>$E$115="Aprovado"</formula>
    </cfRule>
    <cfRule type="expression" dxfId="169" priority="34">
      <formula>$H$51&gt;=130</formula>
    </cfRule>
    <cfRule type="expression" dxfId="168" priority="33">
      <formula>$E$115="Matriculado"</formula>
    </cfRule>
  </conditionalFormatting>
  <conditionalFormatting sqref="A116:B116">
    <cfRule type="expression" dxfId="167" priority="30">
      <formula>$E$115="Aprovado"</formula>
    </cfRule>
    <cfRule type="expression" dxfId="166" priority="31">
      <formula>$E$116="Aprovado"</formula>
    </cfRule>
    <cfRule type="expression" dxfId="165" priority="28">
      <formula>$E$116="Aprovado"</formula>
    </cfRule>
    <cfRule type="expression" dxfId="164" priority="29">
      <formula>$E$116="Matriculado"</formula>
    </cfRule>
  </conditionalFormatting>
  <conditionalFormatting sqref="A120:B120">
    <cfRule type="expression" dxfId="163" priority="27">
      <formula>$E$31="Matriculado"</formula>
    </cfRule>
    <cfRule type="expression" dxfId="162" priority="26">
      <formula>$E$31="Aprovado"</formula>
    </cfRule>
    <cfRule type="expression" dxfId="161" priority="25">
      <formula>$E$120="Matriculado"</formula>
    </cfRule>
    <cfRule type="expression" dxfId="160" priority="16">
      <formula>$E$120="Aprovado"</formula>
    </cfRule>
  </conditionalFormatting>
  <conditionalFormatting sqref="A121:B121">
    <cfRule type="expression" dxfId="159" priority="23">
      <formula>$O$31="Aprovado"</formula>
    </cfRule>
    <cfRule type="expression" dxfId="158" priority="22">
      <formula>$E$121="Matriculado"</formula>
    </cfRule>
    <cfRule type="expression" dxfId="157" priority="24">
      <formula>$O$31="Matriculado"</formula>
    </cfRule>
    <cfRule type="expression" dxfId="156" priority="17">
      <formula>$E$121="Aprovado"</formula>
    </cfRule>
  </conditionalFormatting>
  <conditionalFormatting sqref="A122:B122">
    <cfRule type="expression" dxfId="155" priority="18">
      <formula>$E$122="Aprovado"</formula>
    </cfRule>
    <cfRule type="expression" dxfId="154" priority="19">
      <formula>$E$122="Matriculado"</formula>
    </cfRule>
    <cfRule type="expression" dxfId="153" priority="20">
      <formula>$E$116="Aprovado"</formula>
    </cfRule>
    <cfRule type="expression" dxfId="152" priority="21">
      <formula>$E$116="Matriculado"</formula>
    </cfRule>
  </conditionalFormatting>
  <conditionalFormatting sqref="A123:B123">
    <cfRule type="expression" dxfId="151" priority="13">
      <formula>$E$123="Aprovado"</formula>
    </cfRule>
    <cfRule type="expression" dxfId="150" priority="14">
      <formula>$E$123="Matriculado"</formula>
    </cfRule>
    <cfRule type="expression" dxfId="149" priority="15">
      <formula>$E$123=""</formula>
    </cfRule>
  </conditionalFormatting>
  <conditionalFormatting sqref="A124:B124">
    <cfRule type="expression" dxfId="148" priority="10">
      <formula>$E$124="Aprovado"</formula>
    </cfRule>
    <cfRule type="expression" dxfId="147" priority="11">
      <formula>$E$124="Matriculado"</formula>
    </cfRule>
    <cfRule type="expression" dxfId="146" priority="12">
      <formula>$E$124=""</formula>
    </cfRule>
  </conditionalFormatting>
  <conditionalFormatting sqref="A125:B125">
    <cfRule type="expression" dxfId="145" priority="9">
      <formula>$E$125=""</formula>
    </cfRule>
    <cfRule type="expression" dxfId="144" priority="7">
      <formula>$E$125="Aprovado"</formula>
    </cfRule>
    <cfRule type="expression" dxfId="143" priority="8">
      <formula>$E$125="Matriculado"</formula>
    </cfRule>
  </conditionalFormatting>
  <conditionalFormatting sqref="A126:B126">
    <cfRule type="expression" dxfId="142" priority="4">
      <formula>$E$126="Aprovado"</formula>
    </cfRule>
    <cfRule type="expression" dxfId="141" priority="5">
      <formula>$E$126="Matriculado"</formula>
    </cfRule>
    <cfRule type="expression" dxfId="140" priority="6">
      <formula>$E$126=""</formula>
    </cfRule>
  </conditionalFormatting>
  <conditionalFormatting sqref="A130:B130">
    <cfRule type="expression" dxfId="139" priority="2">
      <formula>$E$130="Matriculado"</formula>
    </cfRule>
    <cfRule type="expression" dxfId="138" priority="3">
      <formula>$H$52&gt;=2100</formula>
    </cfRule>
    <cfRule type="expression" dxfId="137" priority="1">
      <formula>$E$130="Aprovado"</formula>
    </cfRule>
  </conditionalFormatting>
  <conditionalFormatting sqref="F5:G5">
    <cfRule type="expression" dxfId="136" priority="394">
      <formula>$J$5="Aprovado"</formula>
    </cfRule>
    <cfRule type="expression" dxfId="135" priority="409">
      <formula>$E$6="Aprovado"</formula>
    </cfRule>
    <cfRule type="expression" dxfId="134" priority="400">
      <formula>$J$5="Matriculado"</formula>
    </cfRule>
  </conditionalFormatting>
  <conditionalFormatting sqref="F6:G6">
    <cfRule type="expression" dxfId="133" priority="408">
      <formula>$J$6=""</formula>
    </cfRule>
    <cfRule type="expression" dxfId="132" priority="393">
      <formula>$J$6="Aprovado"</formula>
    </cfRule>
    <cfRule type="expression" dxfId="131" priority="399">
      <formula>$J$6="Matriculado"</formula>
    </cfRule>
  </conditionalFormatting>
  <conditionalFormatting sqref="F7:G7">
    <cfRule type="expression" dxfId="130" priority="392">
      <formula>$J$7="Aprovado"</formula>
    </cfRule>
    <cfRule type="expression" dxfId="129" priority="398">
      <formula>$J$7="Matriculado"</formula>
    </cfRule>
    <cfRule type="expression" dxfId="128" priority="406">
      <formula>$E$6="Aprovado"</formula>
    </cfRule>
    <cfRule type="expression" dxfId="127" priority="407">
      <formula>$E$6="Matriculado"</formula>
    </cfRule>
  </conditionalFormatting>
  <conditionalFormatting sqref="F8:G8">
    <cfRule type="expression" dxfId="126" priority="397">
      <formula>$J$8="Matriculado"</formula>
    </cfRule>
    <cfRule type="expression" dxfId="125" priority="391">
      <formula>$J$8="Aprovado"</formula>
    </cfRule>
    <cfRule type="expression" dxfId="124" priority="404">
      <formula>AND($E$9="Aprovado",$E$10="Aprovado")</formula>
    </cfRule>
    <cfRule type="expression" dxfId="123" priority="405">
      <formula>AND($E$9="Aprovado",$E$10="Matriculado")</formula>
    </cfRule>
  </conditionalFormatting>
  <conditionalFormatting sqref="F9:G9">
    <cfRule type="expression" dxfId="122" priority="396">
      <formula>$J$9="Matriculado"</formula>
    </cfRule>
    <cfRule type="expression" dxfId="121" priority="390">
      <formula>$J$9="Aprovado"</formula>
    </cfRule>
    <cfRule type="expression" dxfId="120" priority="403">
      <formula>$E$6="Matriculado"</formula>
    </cfRule>
  </conditionalFormatting>
  <conditionalFormatting sqref="F9:G10">
    <cfRule type="expression" dxfId="119" priority="401">
      <formula>$E$6="Aprovado"</formula>
    </cfRule>
  </conditionalFormatting>
  <conditionalFormatting sqref="F10:G10">
    <cfRule type="expression" dxfId="118" priority="395">
      <formula>$J$10="Matriculado"</formula>
    </cfRule>
    <cfRule type="expression" dxfId="117" priority="389">
      <formula>$J$10="Aprovado"</formula>
    </cfRule>
  </conditionalFormatting>
  <conditionalFormatting sqref="F16:G16">
    <cfRule type="expression" dxfId="116" priority="330">
      <formula>$J$16="Matriculado"</formula>
    </cfRule>
    <cfRule type="expression" dxfId="115" priority="323">
      <formula>$J$16="Aprovado"</formula>
    </cfRule>
  </conditionalFormatting>
  <conditionalFormatting sqref="F16:G17">
    <cfRule type="expression" dxfId="114" priority="341">
      <formula>AND($E$16="Aprovado",$O$8="Aprovado")</formula>
    </cfRule>
  </conditionalFormatting>
  <conditionalFormatting sqref="F17:G17">
    <cfRule type="expression" dxfId="113" priority="322">
      <formula>$J$17="Aprovado"</formula>
    </cfRule>
    <cfRule type="expression" dxfId="112" priority="340">
      <formula>AND($E$16="Matriculado",$O$8="Aprovado")</formula>
    </cfRule>
    <cfRule type="expression" dxfId="111" priority="329">
      <formula>$J$17="Matriculado"</formula>
    </cfRule>
  </conditionalFormatting>
  <conditionalFormatting sqref="F18:G18">
    <cfRule type="expression" dxfId="110" priority="339">
      <formula>AND($E$5="Aprovado",$J$6="Aprovado",$E$17="Aprovado")</formula>
    </cfRule>
    <cfRule type="expression" dxfId="109" priority="338">
      <formula>AND($E$5="Aprovado",$J$6="Aprovado",$E$17="Matriculado")</formula>
    </cfRule>
    <cfRule type="expression" dxfId="108" priority="321">
      <formula>$J$18="Aprovado"</formula>
    </cfRule>
    <cfRule type="expression" dxfId="107" priority="328">
      <formula>$J$18="Matriculado"</formula>
    </cfRule>
  </conditionalFormatting>
  <conditionalFormatting sqref="F19:G19">
    <cfRule type="expression" dxfId="106" priority="320">
      <formula>$J$19="Aprovado"</formula>
    </cfRule>
    <cfRule type="expression" dxfId="105" priority="327">
      <formula>$J$19="Matriculado"</formula>
    </cfRule>
    <cfRule type="expression" dxfId="104" priority="337">
      <formula>AND($J$7="Aprovado",$E$18="Aprovado")</formula>
    </cfRule>
  </conditionalFormatting>
  <conditionalFormatting sqref="F20:G20">
    <cfRule type="expression" dxfId="103" priority="458">
      <formula>AND($J$16="Aprovado",$E$17="Aprovado",$E$8="Aprovado")</formula>
    </cfRule>
    <cfRule type="expression" dxfId="102" priority="326">
      <formula>$J$20="Matriculado"</formula>
    </cfRule>
    <cfRule type="expression" dxfId="101" priority="319">
      <formula>$J20="Aprovado"</formula>
    </cfRule>
    <cfRule type="expression" dxfId="100" priority="455">
      <formula>AND($J$16="Matriculado",$E$17="Matriculado",$E$8="Aprovado")</formula>
    </cfRule>
    <cfRule type="expression" dxfId="99" priority="456">
      <formula>AND($J$16="Aprovado",$E$17="Matriculado",$E$8="Aprovado")</formula>
    </cfRule>
    <cfRule type="expression" dxfId="98" priority="457">
      <formula>AND($J$16="Matriculado",$E$17="Aprovado",$E$8="Aprovado")</formula>
    </cfRule>
  </conditionalFormatting>
  <conditionalFormatting sqref="F21:G21">
    <cfRule type="expression" dxfId="97" priority="325">
      <formula>$J$21="Matriculado"</formula>
    </cfRule>
    <cfRule type="expression" dxfId="96" priority="332">
      <formula>AND($E$8="Aprovado",$E$7="Aprovado",$J$10="Aprovado")</formula>
    </cfRule>
    <cfRule type="expression" dxfId="95" priority="318">
      <formula>$J$21="Aprovado"</formula>
    </cfRule>
  </conditionalFormatting>
  <conditionalFormatting sqref="F22:G22">
    <cfRule type="expression" dxfId="94" priority="317">
      <formula>$J$22="Aprovado"</formula>
    </cfRule>
    <cfRule type="expression" dxfId="93" priority="324">
      <formula>$J$22="Matriculado"</formula>
    </cfRule>
    <cfRule type="expression" dxfId="92" priority="331">
      <formula>AND($E$20="Aprovado",$E$6="Aprovado")</formula>
    </cfRule>
  </conditionalFormatting>
  <conditionalFormatting sqref="F28:G28">
    <cfRule type="expression" dxfId="91" priority="248">
      <formula>$J$28="Aprovado"</formula>
    </cfRule>
    <cfRule type="expression" dxfId="90" priority="264">
      <formula>AND($J$16="Aprovado",$O$16="Aprovado")</formula>
    </cfRule>
    <cfRule type="expression" dxfId="89" priority="255">
      <formula>$J$28="Matriculado"</formula>
    </cfRule>
  </conditionalFormatting>
  <conditionalFormatting sqref="F29:G29">
    <cfRule type="expression" dxfId="88" priority="247">
      <formula>$J$29="Aprovado"</formula>
    </cfRule>
    <cfRule type="expression" dxfId="87" priority="263">
      <formula>AND($O$7="Aprovado",$C$2&gt;=40)</formula>
    </cfRule>
    <cfRule type="expression" dxfId="86" priority="254">
      <formula>$J$29="Matriculado"</formula>
    </cfRule>
  </conditionalFormatting>
  <conditionalFormatting sqref="F30:G30">
    <cfRule type="expression" dxfId="85" priority="246">
      <formula>$J$30="Aprovado"</formula>
    </cfRule>
    <cfRule type="expression" dxfId="84" priority="261">
      <formula>AND($J$22="Aprovado",$O$20="Aprovado",$E$34="Matriculado")</formula>
    </cfRule>
    <cfRule type="expression" dxfId="83" priority="253">
      <formula>$J$30="Matriculado"</formula>
    </cfRule>
    <cfRule type="expression" dxfId="82" priority="262">
      <formula>AND($J$22="Aprovado",$O$20="Aprovado",$E$34="Aprovado")</formula>
    </cfRule>
  </conditionalFormatting>
  <conditionalFormatting sqref="F31:G31">
    <cfRule type="expression" dxfId="81" priority="260">
      <formula>AND($E$19="Aprovado",$J$16="Aprovado")</formula>
    </cfRule>
    <cfRule type="expression" dxfId="80" priority="259">
      <formula>AND($E$19="Aprovado",$J$16="Matriculado")</formula>
    </cfRule>
    <cfRule type="expression" dxfId="79" priority="245">
      <formula>$J$31="Aprovado"</formula>
    </cfRule>
    <cfRule type="expression" dxfId="78" priority="252">
      <formula>$J$31="Matriculado"</formula>
    </cfRule>
  </conditionalFormatting>
  <conditionalFormatting sqref="F32:G32">
    <cfRule type="expression" dxfId="77" priority="258">
      <formula>$E$19="Aprovado"</formula>
    </cfRule>
    <cfRule type="expression" dxfId="76" priority="251">
      <formula>$J$32="Matriculado"</formula>
    </cfRule>
    <cfRule type="expression" dxfId="75" priority="244">
      <formula>$J$32="Aprovado"</formula>
    </cfRule>
  </conditionalFormatting>
  <conditionalFormatting sqref="F33:G33">
    <cfRule type="expression" dxfId="74" priority="250">
      <formula>$J$33="Matriculado"</formula>
    </cfRule>
    <cfRule type="expression" dxfId="73" priority="257">
      <formula>AND($O$11="Aprovado",$E$21="Aprovado",$J$21="Aprovado")</formula>
    </cfRule>
    <cfRule type="expression" dxfId="72" priority="243">
      <formula>$J$33="Aprovado"</formula>
    </cfRule>
  </conditionalFormatting>
  <conditionalFormatting sqref="F34:G34">
    <cfRule type="expression" dxfId="71" priority="242">
      <formula>$J$34="Aprovado"</formula>
    </cfRule>
    <cfRule type="expression" dxfId="70" priority="256">
      <formula>AND($J$20="Aprovado",$E$32="Aprovado")</formula>
    </cfRule>
    <cfRule type="expression" dxfId="69" priority="249">
      <formula>$J$34="Matriculado"</formula>
    </cfRule>
  </conditionalFormatting>
  <conditionalFormatting sqref="H60">
    <cfRule type="expression" dxfId="68" priority="481">
      <formula>$G$60&gt;=0</formula>
    </cfRule>
  </conditionalFormatting>
  <conditionalFormatting sqref="H61">
    <cfRule type="expression" dxfId="67" priority="430">
      <formula>$H$60&gt;=0</formula>
    </cfRule>
  </conditionalFormatting>
  <conditionalFormatting sqref="H62">
    <cfRule type="expression" dxfId="66" priority="429">
      <formula>$H$61&gt;=0</formula>
    </cfRule>
  </conditionalFormatting>
  <conditionalFormatting sqref="K5:L5">
    <cfRule type="expression" dxfId="65" priority="377">
      <formula>$O$5="Matriculado"</formula>
    </cfRule>
    <cfRule type="expression" dxfId="64" priority="388">
      <formula>$C$2&gt;=4</formula>
    </cfRule>
    <cfRule type="expression" dxfId="63" priority="370">
      <formula>$O$5="Aprovado"</formula>
    </cfRule>
  </conditionalFormatting>
  <conditionalFormatting sqref="K6:L6">
    <cfRule type="expression" dxfId="62" priority="376">
      <formula>$O$6="Matriculado"</formula>
    </cfRule>
    <cfRule type="expression" dxfId="61" priority="369">
      <formula>$O$6="Aprovado"</formula>
    </cfRule>
    <cfRule type="expression" dxfId="60" priority="387">
      <formula>$J$9="Aprovado"</formula>
    </cfRule>
  </conditionalFormatting>
  <conditionalFormatting sqref="K7:L7">
    <cfRule type="expression" dxfId="59" priority="375">
      <formula>$O$7="Matriculado"</formula>
    </cfRule>
    <cfRule type="expression" dxfId="58" priority="386">
      <formula>$O$7=""</formula>
    </cfRule>
    <cfRule type="expression" dxfId="57" priority="368">
      <formula>$O$7="Aprovado"</formula>
    </cfRule>
  </conditionalFormatting>
  <conditionalFormatting sqref="K8:L8">
    <cfRule type="expression" dxfId="56" priority="384">
      <formula>AND($E$6="Aprovado",$J$5="Aprovado")</formula>
    </cfRule>
    <cfRule type="expression" dxfId="55" priority="367">
      <formula>$O$8="Aprovado"</formula>
    </cfRule>
    <cfRule type="expression" dxfId="54" priority="374">
      <formula>$O$8="Matriculado"</formula>
    </cfRule>
  </conditionalFormatting>
  <conditionalFormatting sqref="K9:L9">
    <cfRule type="expression" dxfId="53" priority="382">
      <formula>AND($E$6="Aprovado",$J$7="Matriculado",$J$9="Aprovado")</formula>
    </cfRule>
    <cfRule type="expression" dxfId="52" priority="383">
      <formula>AND($E$6="Aprovado",$J$7="Aprovado",$J$9="Aprovado")</formula>
    </cfRule>
    <cfRule type="expression" dxfId="51" priority="366">
      <formula>$O$9="Aprovado"</formula>
    </cfRule>
    <cfRule type="expression" dxfId="50" priority="373">
      <formula>$O$9="Matriculado"</formula>
    </cfRule>
  </conditionalFormatting>
  <conditionalFormatting sqref="K10:L10">
    <cfRule type="expression" dxfId="49" priority="372">
      <formula>$O$10="Matriculado"</formula>
    </cfRule>
    <cfRule type="expression" dxfId="48" priority="379">
      <formula>AND($E$6="Aprovado",$E$8="Aprovado")</formula>
    </cfRule>
    <cfRule type="expression" dxfId="47" priority="380">
      <formula>AND($E$6="Matriculado",$E$8="Aprovado")</formula>
    </cfRule>
    <cfRule type="expression" dxfId="46" priority="365">
      <formula>$O$10="Aprovado"</formula>
    </cfRule>
  </conditionalFormatting>
  <conditionalFormatting sqref="K11:L11">
    <cfRule type="expression" dxfId="45" priority="378">
      <formula>AND($J$8="Aprovado",$E$9="Aprovado",$E$10="Aprovado")</formula>
    </cfRule>
    <cfRule type="expression" dxfId="44" priority="364">
      <formula>$O$11="Aprovado"</formula>
    </cfRule>
    <cfRule type="expression" dxfId="43" priority="371">
      <formula>$O$11="Matriculado"</formula>
    </cfRule>
  </conditionalFormatting>
  <conditionalFormatting sqref="K16:L16">
    <cfRule type="expression" dxfId="42" priority="316">
      <formula>AND($J$16="Aprovado",$E$16="Aprovado")</formula>
    </cfRule>
    <cfRule type="expression" dxfId="41" priority="308">
      <formula>$O$16="Matriculado"</formula>
    </cfRule>
    <cfRule type="expression" dxfId="40" priority="301">
      <formula>$O$16="Aprovado"</formula>
    </cfRule>
  </conditionalFormatting>
  <conditionalFormatting sqref="K17:L17">
    <cfRule type="expression" dxfId="39" priority="307">
      <formula>$O$17="Matriculado"</formula>
    </cfRule>
    <cfRule type="expression" dxfId="38" priority="300">
      <formula>$O$17="Aprovado"</formula>
    </cfRule>
    <cfRule type="expression" dxfId="37" priority="315">
      <formula>AND($J$6="Aprovado",$O$9="Aprovado")</formula>
    </cfRule>
  </conditionalFormatting>
  <conditionalFormatting sqref="K18:L18">
    <cfRule type="expression" dxfId="36" priority="299">
      <formula>$O$18="Aprovado"</formula>
    </cfRule>
    <cfRule type="expression" dxfId="35" priority="306">
      <formula>$O$18="Matriculado"</formula>
    </cfRule>
    <cfRule type="expression" dxfId="34" priority="314">
      <formula>AND($E$20="Aprovado",$J$22="Aprovado")</formula>
    </cfRule>
  </conditionalFormatting>
  <conditionalFormatting sqref="K19:L19">
    <cfRule type="expression" dxfId="33" priority="298">
      <formula>$O$19="Aprovado"</formula>
    </cfRule>
    <cfRule type="expression" dxfId="32" priority="313">
      <formula>AND($E$18="Aprovado",$J$19="Aprovado")</formula>
    </cfRule>
    <cfRule type="expression" dxfId="31" priority="305">
      <formula>$O$19="Matriculado"</formula>
    </cfRule>
  </conditionalFormatting>
  <conditionalFormatting sqref="K20:L20">
    <cfRule type="expression" dxfId="30" priority="297">
      <formula>$O$20="Aprovado"</formula>
    </cfRule>
    <cfRule type="expression" dxfId="29" priority="312">
      <formula>$E$17="Aprovado"</formula>
    </cfRule>
    <cfRule type="expression" dxfId="28" priority="311">
      <formula>$E$17="Matriculado"</formula>
    </cfRule>
    <cfRule type="expression" dxfId="27" priority="304">
      <formula>$O$20="Matriculado"</formula>
    </cfRule>
  </conditionalFormatting>
  <conditionalFormatting sqref="K21:L21">
    <cfRule type="expression" dxfId="26" priority="296">
      <formula>$O$21="Aprovado"</formula>
    </cfRule>
    <cfRule type="expression" dxfId="25" priority="310">
      <formula>AND($O$11="Aprovado",$E$21="Aprovado",$J$21="Aprovado")</formula>
    </cfRule>
    <cfRule type="expression" dxfId="24" priority="303">
      <formula>$O$21="Matriculado"</formula>
    </cfRule>
  </conditionalFormatting>
  <conditionalFormatting sqref="K22:L22">
    <cfRule type="expression" dxfId="23" priority="295">
      <formula>$O$22="Aprovado"</formula>
    </cfRule>
    <cfRule type="expression" dxfId="22" priority="309">
      <formula>AND($O$11="Aprovado",$E$21="Aprovado")</formula>
    </cfRule>
    <cfRule type="expression" dxfId="21" priority="302">
      <formula>$O$22="Matriculado"</formula>
    </cfRule>
  </conditionalFormatting>
  <conditionalFormatting sqref="K28:L28">
    <cfRule type="expression" dxfId="20" priority="239">
      <formula>$O$28="Matriculado"</formula>
    </cfRule>
    <cfRule type="expression" dxfId="19" priority="238">
      <formula>$O$28="Aprovado"</formula>
    </cfRule>
    <cfRule type="expression" dxfId="18" priority="240">
      <formula>AND($O$5="Aprovado",$H$51&gt;=40)</formula>
    </cfRule>
  </conditionalFormatting>
  <conditionalFormatting sqref="K29:L29">
    <cfRule type="expression" dxfId="17" priority="234">
      <formula>$O$29="Matriculado"</formula>
    </cfRule>
    <cfRule type="expression" dxfId="16" priority="237">
      <formula>AND($O$19="Aprovado",$E$28="Aprovado",$E$30="Aprovado")</formula>
    </cfRule>
    <cfRule type="expression" dxfId="15" priority="236">
      <formula>AND($O$19="Aprovado",$E$28="Matriculado",$E$30="Aprovado")</formula>
    </cfRule>
    <cfRule type="expression" dxfId="14" priority="233">
      <formula>$O$29="Aprovado"</formula>
    </cfRule>
  </conditionalFormatting>
  <conditionalFormatting sqref="K30:L30">
    <cfRule type="expression" dxfId="13" priority="229">
      <formula>$O$30="Aprovado"</formula>
    </cfRule>
    <cfRule type="expression" dxfId="12" priority="230">
      <formula>$O$30="Matriculado"</formula>
    </cfRule>
    <cfRule type="expression" dxfId="11" priority="231">
      <formula>AND($O$18="Aprovado",$J$30="Matriculado",$J$32="Aprovado")</formula>
    </cfRule>
    <cfRule type="expression" dxfId="10" priority="232">
      <formula>AND($O$18="Aprovado",$J$30="Aprovado",$J$32="Aprovado")</formula>
    </cfRule>
  </conditionalFormatting>
  <conditionalFormatting sqref="K31:L31">
    <cfRule type="expression" dxfId="9" priority="227">
      <formula>AND($O$17="Aprovado",$J$31="Matriculado",$J$34="Aprovado")</formula>
    </cfRule>
    <cfRule type="expression" dxfId="8" priority="226">
      <formula>$O$31="Matriculado"</formula>
    </cfRule>
    <cfRule type="expression" dxfId="7" priority="225">
      <formula>$O$31="Aprovado"</formula>
    </cfRule>
    <cfRule type="expression" dxfId="6" priority="228">
      <formula>AND($O$17="Aprovado",$J$31="Aprovado",$J$34="Aprovado")</formula>
    </cfRule>
  </conditionalFormatting>
  <conditionalFormatting sqref="K32:L32">
    <cfRule type="expression" dxfId="5" priority="223">
      <formula>$O$32="Matriculado"</formula>
    </cfRule>
    <cfRule type="expression" dxfId="4" priority="224">
      <formula>$E$32="Aprovado"</formula>
    </cfRule>
    <cfRule type="expression" dxfId="3" priority="222">
      <formula>$O$32="Aprovado"</formula>
    </cfRule>
  </conditionalFormatting>
  <conditionalFormatting sqref="K33:L33">
    <cfRule type="expression" dxfId="2" priority="220">
      <formula>$O$33="Matriculado"</formula>
    </cfRule>
    <cfRule type="expression" dxfId="1" priority="219">
      <formula>$O$33="Aprovado"</formula>
    </cfRule>
    <cfRule type="expression" dxfId="0" priority="221">
      <formula>AND($O$21="Aprovado",$J$33="Aprovado")</formula>
    </cfRule>
  </conditionalFormatting>
  <dataValidations xWindow="650" yWindow="568" count="2">
    <dataValidation type="list" allowBlank="1" showInputMessage="1" showErrorMessage="1" prompt="Escreva se está &quot;Matriculado&quot; ou &quot;Aprovado&quot; na disciplina" sqref="E120:E126 J28:J34 O28:O33 J16:J22 O5:O11 J5:J10 O16:O22 E52:E106 E110:E111 E115:E116 E16:E21 E5:E10 E28:E34 E130 E41:E42" xr:uid="{00000000-0002-0000-0000-000000000000}">
      <formula1>"Matriculado,Aprovado"</formula1>
    </dataValidation>
    <dataValidation type="decimal" operator="greaterThanOrEqual" allowBlank="1" showInputMessage="1" showErrorMessage="1" prompt="DADOS INCORRETOS - Por favor, insira um número natural!" sqref="H54:H58" xr:uid="{00000000-0002-0000-0000-000001000000}">
      <formula1>0</formula1>
    </dataValidation>
  </dataValidations>
  <pageMargins left="0.511811024" right="0.511811024" top="0.78740157499999996" bottom="0.78740157499999996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Yulo Ferraz</dc:creator>
  <cp:lastModifiedBy>Provas Mecânica</cp:lastModifiedBy>
  <dcterms:created xsi:type="dcterms:W3CDTF">2018-10-03T19:45:35Z</dcterms:created>
  <dcterms:modified xsi:type="dcterms:W3CDTF">2024-11-28T13:55:29Z</dcterms:modified>
</cp:coreProperties>
</file>